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480" yWindow="30" windowWidth="11355" windowHeight="8700" activeTab="1"/>
  </bookViews>
  <sheets>
    <sheet name="Судьи"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ОЭ4" sheetId="11" r:id="rId11"/>
    <sheet name="ОЭ8" sheetId="12" r:id="rId12"/>
    <sheet name="ОТ32" sheetId="13" r:id="rId13"/>
    <sheet name="ОТ24" sheetId="14" r:id="rId14"/>
    <sheet name="ОТ16" sheetId="15" r:id="rId15"/>
    <sheet name="ДТ" sheetId="16" r:id="rId16"/>
    <sheet name="Пары32" sheetId="17" r:id="rId17"/>
    <sheet name="Пары24" sheetId="18" r:id="rId18"/>
    <sheet name="Пары16" sheetId="19" r:id="rId19"/>
    <sheet name="Пары12" sheetId="20" r:id="rId20"/>
    <sheet name="Пары8" sheetId="21" r:id="rId21"/>
    <sheet name="Temp" sheetId="22" r:id="rId2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4" hidden="1">'ОТ16'!#REF!</definedName>
    <definedName name="Z_431ADE6F_9C87_431C_B4A0_B27D4A052270_.wvu.Rows" localSheetId="13" hidden="1">'ОТ24'!#REF!</definedName>
    <definedName name="Z_431ADE6F_9C87_431C_B4A0_B27D4A052270_.wvu.Rows" localSheetId="12" hidden="1">'ОТ32'!#REF!</definedName>
    <definedName name="Z_431ADE6F_9C87_431C_B4A0_B27D4A052270_.wvu.Rows" localSheetId="19" hidden="1">'Пары12'!#REF!</definedName>
    <definedName name="Z_431ADE6F_9C87_431C_B4A0_B27D4A052270_.wvu.Rows" localSheetId="18" hidden="1">'Пары16'!#REF!</definedName>
    <definedName name="Z_431ADE6F_9C87_431C_B4A0_B27D4A052270_.wvu.Rows" localSheetId="17" hidden="1">'Пары24'!#REF!</definedName>
    <definedName name="Z_431ADE6F_9C87_431C_B4A0_B27D4A052270_.wvu.Rows" localSheetId="16" hidden="1">'Пары32'!#REF!</definedName>
    <definedName name="Z_431ADE6F_9C87_431C_B4A0_B27D4A052270_.wvu.Rows" localSheetId="20" hidden="1">'Пары8'!#REF!</definedName>
    <definedName name="Z_BAECDCB9_3EEB_4217_B35B_1C8089F9B5BB_.wvu.Rows" localSheetId="15" hidden="1">'ДТ'!$1:$2</definedName>
    <definedName name="Z_BAECDCB9_3EEB_4217_B35B_1C8089F9B5BB_.wvu.Rows" localSheetId="14" hidden="1">'ОТ16'!#REF!</definedName>
    <definedName name="Z_BAECDCB9_3EEB_4217_B35B_1C8089F9B5BB_.wvu.Rows" localSheetId="13" hidden="1">'ОТ24'!#REF!</definedName>
    <definedName name="Z_BAECDCB9_3EEB_4217_B35B_1C8089F9B5BB_.wvu.Rows" localSheetId="12" hidden="1">'ОТ32'!#REF!</definedName>
    <definedName name="Z_BAECDCB9_3EEB_4217_B35B_1C8089F9B5BB_.wvu.Rows" localSheetId="19" hidden="1">'Пары12'!#REF!</definedName>
    <definedName name="Z_BAECDCB9_3EEB_4217_B35B_1C8089F9B5BB_.wvu.Rows" localSheetId="18" hidden="1">'Пары16'!#REF!</definedName>
    <definedName name="Z_BAECDCB9_3EEB_4217_B35B_1C8089F9B5BB_.wvu.Rows" localSheetId="17" hidden="1">'Пары24'!#REF!</definedName>
    <definedName name="Z_BAECDCB9_3EEB_4217_B35B_1C8089F9B5BB_.wvu.Rows" localSheetId="16" hidden="1">'Пары32'!#REF!</definedName>
    <definedName name="Z_BAECDCB9_3EEB_4217_B35B_1C8089F9B5BB_.wvu.Rows" localSheetId="20" hidden="1">'Пары8'!#REF!</definedName>
    <definedName name="Z_F809504A_1B3D_4948_A071_6AE5F7F97D89_.wvu.Rows" localSheetId="15" hidden="1">'ДТ'!$1:$2</definedName>
    <definedName name="Z_F809504A_1B3D_4948_A071_6AE5F7F97D89_.wvu.Rows" localSheetId="14" hidden="1">'ОТ16'!#REF!</definedName>
    <definedName name="Z_F809504A_1B3D_4948_A071_6AE5F7F97D89_.wvu.Rows" localSheetId="13" hidden="1">'ОТ24'!#REF!</definedName>
    <definedName name="Z_F809504A_1B3D_4948_A071_6AE5F7F97D89_.wvu.Rows" localSheetId="12" hidden="1">'ОТ32'!#REF!</definedName>
    <definedName name="Z_F809504A_1B3D_4948_A071_6AE5F7F97D89_.wvu.Rows" localSheetId="19" hidden="1">'Пары12'!#REF!</definedName>
    <definedName name="Z_F809504A_1B3D_4948_A071_6AE5F7F97D89_.wvu.Rows" localSheetId="18" hidden="1">'Пары16'!#REF!</definedName>
    <definedName name="Z_F809504A_1B3D_4948_A071_6AE5F7F97D89_.wvu.Rows" localSheetId="17" hidden="1">'Пары24'!#REF!</definedName>
    <definedName name="Z_F809504A_1B3D_4948_A071_6AE5F7F97D89_.wvu.Rows" localSheetId="16" hidden="1">'Пары32'!#REF!</definedName>
    <definedName name="Z_F809504A_1B3D_4948_A071_6AE5F7F97D89_.wvu.Rows" localSheetId="20" hidden="1">'Пары8'!#REF!</definedName>
    <definedName name="_xlnm.Print_Area" localSheetId="1">'1'!$A$1:$M$99</definedName>
    <definedName name="_xlnm.Print_Area" localSheetId="2">'2'!$A$1:$M$99</definedName>
    <definedName name="_xlnm.Print_Area" localSheetId="3">'3'!$A$1:$M$99</definedName>
    <definedName name="_xlnm.Print_Area" localSheetId="4">'4'!$A$1:$M$99</definedName>
    <definedName name="_xlnm.Print_Area" localSheetId="5">'5'!$A$1:$M$99</definedName>
    <definedName name="_xlnm.Print_Area" localSheetId="6">'6'!$A$1:$M$99</definedName>
    <definedName name="_xlnm.Print_Area" localSheetId="7">'7'!$A$1:$M$99</definedName>
    <definedName name="_xlnm.Print_Area" localSheetId="8">'8'!$A$1:$M$99</definedName>
    <definedName name="_xlnm.Print_Area" localSheetId="15">'ДТ'!$A$1:$S$108</definedName>
    <definedName name="_xlnm.Print_Area" localSheetId="14">'ОТ16'!$A$1:$X$53</definedName>
  </definedNames>
  <calcPr fullCalcOnLoad="1"/>
</workbook>
</file>

<file path=xl/sharedStrings.xml><?xml version="1.0" encoding="utf-8"?>
<sst xmlns="http://schemas.openxmlformats.org/spreadsheetml/2006/main" count="3553" uniqueCount="143">
  <si>
    <t>РАСПИСАНИЕ МАТЧЕЙ ТУРНИРА РТТ</t>
  </si>
  <si>
    <t>(название турнира)</t>
  </si>
  <si>
    <t>против</t>
  </si>
  <si>
    <t>Затем</t>
  </si>
  <si>
    <t>Корт №1</t>
  </si>
  <si>
    <t>Корт №2</t>
  </si>
  <si>
    <t>Корт №3</t>
  </si>
  <si>
    <t>Корт №4</t>
  </si>
  <si>
    <t>Корт №5</t>
  </si>
  <si>
    <t>№</t>
  </si>
  <si>
    <t>Судьи на вышке</t>
  </si>
  <si>
    <t>Количество матчей в турнирные дни</t>
  </si>
  <si>
    <t>1 запуск</t>
  </si>
  <si>
    <t>2 запуск</t>
  </si>
  <si>
    <t>3 запуск</t>
  </si>
  <si>
    <t>4 запуск</t>
  </si>
  <si>
    <t>5 запуск</t>
  </si>
  <si>
    <t>6 запуск</t>
  </si>
  <si>
    <t>7 запуск</t>
  </si>
  <si>
    <t>ИТОГО:</t>
  </si>
  <si>
    <t>Количество дней</t>
  </si>
  <si>
    <t>8 запуск</t>
  </si>
  <si>
    <t>Фамилия, Имя, Отчество</t>
  </si>
  <si>
    <t>Итого матчей</t>
  </si>
  <si>
    <t>ГСК оставляет за собой право переноса последних матчей на другие корты</t>
  </si>
  <si>
    <t>Корт №6</t>
  </si>
  <si>
    <t>9 запуск</t>
  </si>
  <si>
    <t>10 запуск</t>
  </si>
  <si>
    <t>11 запуск</t>
  </si>
  <si>
    <t>12 запуск</t>
  </si>
  <si>
    <t>Турнир РТТ</t>
  </si>
  <si>
    <t>Контактный телефон</t>
  </si>
  <si>
    <t>Паспортные данные</t>
  </si>
  <si>
    <t>Режим работы</t>
  </si>
  <si>
    <t>Первый день турнира</t>
  </si>
  <si>
    <t>Количество дней отборочного этапа</t>
  </si>
  <si>
    <t>(понедельник)</t>
  </si>
  <si>
    <t>(вторник)</t>
  </si>
  <si>
    <t>(среда)</t>
  </si>
  <si>
    <t>(четверг)</t>
  </si>
  <si>
    <t>(пятница)</t>
  </si>
  <si>
    <t>(суббота)</t>
  </si>
  <si>
    <t>(воскресенье)</t>
  </si>
  <si>
    <t>ПН</t>
  </si>
  <si>
    <t>ВТ</t>
  </si>
  <si>
    <t>СР</t>
  </si>
  <si>
    <t>ЧТ</t>
  </si>
  <si>
    <t>ПТ</t>
  </si>
  <si>
    <t>СБ</t>
  </si>
  <si>
    <t>ВС</t>
  </si>
  <si>
    <t>января</t>
  </si>
  <si>
    <t>февраля</t>
  </si>
  <si>
    <t>марта</t>
  </si>
  <si>
    <t>апреля</t>
  </si>
  <si>
    <t>мая</t>
  </si>
  <si>
    <t>июня</t>
  </si>
  <si>
    <t>июля</t>
  </si>
  <si>
    <t>августа</t>
  </si>
  <si>
    <t>сентября</t>
  </si>
  <si>
    <t>октября</t>
  </si>
  <si>
    <t>ноября</t>
  </si>
  <si>
    <t>Судейская категория</t>
  </si>
  <si>
    <t>Домашний адрес</t>
  </si>
  <si>
    <t>Главный судья</t>
  </si>
  <si>
    <t>Корт №7</t>
  </si>
  <si>
    <t>Корт №8</t>
  </si>
  <si>
    <t>Начало в 9:00</t>
  </si>
  <si>
    <t>Корт №9</t>
  </si>
  <si>
    <t>Корт №10</t>
  </si>
  <si>
    <t>Корт №11</t>
  </si>
  <si>
    <t>Корт №12</t>
  </si>
  <si>
    <t>МАТЧИ 1 КРУГА</t>
  </si>
  <si>
    <t>МАТЧИ 2 КРУГА</t>
  </si>
  <si>
    <t>МАТЧИ 3 КРУГА</t>
  </si>
  <si>
    <t>МАТЧИ 4 КРУГА</t>
  </si>
  <si>
    <t>ФИНАЛ</t>
  </si>
  <si>
    <t>МАТЧ ЗА 3 МЕСТО</t>
  </si>
  <si>
    <t>ПОЛУФИНАЛЫ</t>
  </si>
  <si>
    <t>ТАБЛ.1 1 КРУГ</t>
  </si>
  <si>
    <t>ТАБЛ.1 2 КРУГ</t>
  </si>
  <si>
    <t>ТАБЛ.1 3 КРУГ</t>
  </si>
  <si>
    <t>ТАБЛ.1 4 КРУГ</t>
  </si>
  <si>
    <t>ТАБЛ.2 1 КРУГ</t>
  </si>
  <si>
    <t>ТАБЛ.2 2 КРУГ</t>
  </si>
  <si>
    <t>ТАБЛ.2 3 КРУГ</t>
  </si>
  <si>
    <t>ТАБЛ.3 1 КРУГ</t>
  </si>
  <si>
    <t>ТАБЛ.3 2 КРУГ</t>
  </si>
  <si>
    <t>имя листа</t>
  </si>
  <si>
    <t>имя ячейки</t>
  </si>
  <si>
    <t>количество ПОЭ</t>
  </si>
  <si>
    <t>формат ОТ</t>
  </si>
  <si>
    <t>Псевдоним, вносимый в расписание</t>
  </si>
  <si>
    <t>Флажки</t>
  </si>
  <si>
    <t xml:space="preserve"> 1 запуск</t>
  </si>
  <si>
    <t xml:space="preserve"> 1 корт</t>
  </si>
  <si>
    <t xml:space="preserve"> 2 корт</t>
  </si>
  <si>
    <t xml:space="preserve"> 3 корт</t>
  </si>
  <si>
    <t xml:space="preserve"> 4 корт</t>
  </si>
  <si>
    <t xml:space="preserve"> 5 корт</t>
  </si>
  <si>
    <t xml:space="preserve"> 6 корт</t>
  </si>
  <si>
    <t xml:space="preserve"> 7 корт</t>
  </si>
  <si>
    <t xml:space="preserve"> 8 корт</t>
  </si>
  <si>
    <t xml:space="preserve"> 2 запуск</t>
  </si>
  <si>
    <t xml:space="preserve"> 3 запуск</t>
  </si>
  <si>
    <t xml:space="preserve"> 4 запуск</t>
  </si>
  <si>
    <t xml:space="preserve"> 5 запуск</t>
  </si>
  <si>
    <t xml:space="preserve"> 6 запуск</t>
  </si>
  <si>
    <t xml:space="preserve"> 7 запуск</t>
  </si>
  <si>
    <t xml:space="preserve"> 8 запуск</t>
  </si>
  <si>
    <t>ОТ24</t>
  </si>
  <si>
    <t>декабря</t>
  </si>
  <si>
    <t>Личное Первенство Московской области (закрытое, отборочный этап)</t>
  </si>
  <si>
    <t>Логачев</t>
  </si>
  <si>
    <t>Грачев</t>
  </si>
  <si>
    <t>Магрело</t>
  </si>
  <si>
    <t>Соловьев</t>
  </si>
  <si>
    <t>Шахбанов</t>
  </si>
  <si>
    <t>Акимов</t>
  </si>
  <si>
    <t>Шебекина</t>
  </si>
  <si>
    <t>Никульшина</t>
  </si>
  <si>
    <t>Русанова</t>
  </si>
  <si>
    <t>Дьячкова</t>
  </si>
  <si>
    <t>Макаров</t>
  </si>
  <si>
    <t>Борисов</t>
  </si>
  <si>
    <t>Фурсов</t>
  </si>
  <si>
    <t>Силуков</t>
  </si>
  <si>
    <t>Телягин</t>
  </si>
  <si>
    <t>Трунов</t>
  </si>
  <si>
    <t>Веселова</t>
  </si>
  <si>
    <t>Шепелкина</t>
  </si>
  <si>
    <t>Горин</t>
  </si>
  <si>
    <t>Щелкунов</t>
  </si>
  <si>
    <t>Пивоварова</t>
  </si>
  <si>
    <t>Рассказова</t>
  </si>
  <si>
    <t>Кобзак</t>
  </si>
  <si>
    <t>Таубинская</t>
  </si>
  <si>
    <t>Безрукова</t>
  </si>
  <si>
    <t>Нарышкина</t>
  </si>
  <si>
    <t>Диянова</t>
  </si>
  <si>
    <t>Ушакова</t>
  </si>
  <si>
    <t>Шумихин</t>
  </si>
  <si>
    <t>Поддубный</t>
  </si>
  <si>
    <t>Черепкеева Е.Ю.</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</si>
</sst>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
  </numFmts>
  <fonts count="71">
    <font>
      <sz val="10"/>
      <name val="Arial Cyr"/>
      <family val="0"/>
    </font>
    <font>
      <u val="single"/>
      <sz val="10"/>
      <color indexed="12"/>
      <name val="Arial Cyr"/>
      <family val="0"/>
    </font>
    <font>
      <u val="single"/>
      <sz val="10"/>
      <color indexed="36"/>
      <name val="Arial Cyr"/>
      <family val="0"/>
    </font>
    <font>
      <b/>
      <sz val="10"/>
      <name val="Arial Cyr"/>
      <family val="2"/>
    </font>
    <font>
      <sz val="9"/>
      <name val="Arial Cyr"/>
      <family val="2"/>
    </font>
    <font>
      <b/>
      <sz val="8"/>
      <color indexed="10"/>
      <name val="Arial Cyr"/>
      <family val="0"/>
    </font>
    <font>
      <sz val="10"/>
      <color indexed="9"/>
      <name val="Arial Cyr"/>
      <family val="0"/>
    </font>
    <font>
      <sz val="8"/>
      <name val="Arial Cyr"/>
      <family val="0"/>
    </font>
    <font>
      <b/>
      <sz val="10"/>
      <color indexed="10"/>
      <name val="Arial Cyr"/>
      <family val="0"/>
    </font>
    <font>
      <sz val="14"/>
      <name val="Arial Cyr"/>
      <family val="0"/>
    </font>
    <font>
      <u val="single"/>
      <sz val="20"/>
      <name val="Arial Cyr"/>
      <family val="2"/>
    </font>
    <font>
      <sz val="12"/>
      <name val="Arial Cyr"/>
      <family val="0"/>
    </font>
    <font>
      <u val="single"/>
      <sz val="12"/>
      <name val="Arial Cyr"/>
      <family val="0"/>
    </font>
    <font>
      <b/>
      <i/>
      <sz val="12"/>
      <name val="Arial Cyr"/>
      <family val="0"/>
    </font>
    <font>
      <sz val="14"/>
      <color indexed="9"/>
      <name val="Arial Cyr"/>
      <family val="0"/>
    </font>
    <font>
      <b/>
      <sz val="10"/>
      <color indexed="22"/>
      <name val="Arial Cyr"/>
      <family val="0"/>
    </font>
    <font>
      <b/>
      <sz val="8"/>
      <name val="Arial Cyr"/>
      <family val="0"/>
    </font>
    <font>
      <sz val="8"/>
      <name val="Tahoma"/>
      <family val="2"/>
    </font>
    <font>
      <sz val="7"/>
      <name val="Arial Cyr"/>
      <family val="0"/>
    </font>
    <font>
      <i/>
      <sz val="10"/>
      <name val="Arial Cyr"/>
      <family val="0"/>
    </font>
    <font>
      <sz val="10"/>
      <color indexed="12"/>
      <name val="Arial Cyr"/>
      <family val="0"/>
    </font>
    <font>
      <sz val="12"/>
      <color indexed="8"/>
      <name val="Arial Cyr"/>
      <family val="0"/>
    </font>
    <font>
      <sz val="10"/>
      <color indexed="8"/>
      <name val="Arial Cyr"/>
      <family val="0"/>
    </font>
    <font>
      <i/>
      <sz val="10"/>
      <color indexed="55"/>
      <name val="Arial Cyr"/>
      <family val="0"/>
    </font>
    <font>
      <sz val="10"/>
      <color indexed="43"/>
      <name val="Arial Cyr"/>
      <family val="0"/>
    </font>
    <font>
      <b/>
      <sz val="10"/>
      <color indexed="42"/>
      <name val="Arial Cyr"/>
      <family val="0"/>
    </font>
    <font>
      <sz val="10"/>
      <color indexed="41"/>
      <name val="Arial Cyr"/>
      <family val="0"/>
    </font>
    <font>
      <b/>
      <sz val="10"/>
      <color indexed="8"/>
      <name val="Arial Cyr"/>
      <family val="0"/>
    </font>
    <font>
      <sz val="10"/>
      <color indexed="23"/>
      <name val="Arial Cyr"/>
      <family val="0"/>
    </font>
    <font>
      <sz val="9"/>
      <color indexed="2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0"/>
    </font>
    <font>
      <sz val="11"/>
      <color indexed="17"/>
      <name val="Calibri"/>
      <family val="2"/>
    </font>
    <font>
      <b/>
      <sz val="9"/>
      <name val="Arial Cyr"/>
      <family val="2"/>
    </font>
    <font>
      <b/>
      <i/>
      <sz val="9"/>
      <name val="Arial Cyr"/>
      <family val="2"/>
    </font>
    <font>
      <b/>
      <sz val="14"/>
      <name val="Arial Cyr"/>
      <family val="2"/>
    </font>
    <font>
      <b/>
      <sz val="14"/>
      <color indexed="9"/>
      <name val="Arial Cyr"/>
      <family val="2"/>
    </font>
    <font>
      <b/>
      <sz val="7"/>
      <name val="Arial Cyr"/>
      <family val="2"/>
    </font>
    <font>
      <b/>
      <sz val="14"/>
      <color indexed="10"/>
      <name val="Arial Cyr"/>
      <family val="0"/>
    </font>
    <font>
      <sz val="16"/>
      <name val="Arial Cyr"/>
      <family val="2"/>
    </font>
    <font>
      <b/>
      <sz val="22"/>
      <name val="Arial Cyr"/>
      <family val="0"/>
    </font>
    <font>
      <sz val="10"/>
      <color indexed="42"/>
      <name val="Arial Cyr"/>
      <family val="2"/>
    </font>
    <font>
      <b/>
      <i/>
      <sz val="10"/>
      <name val="Arial Cyr"/>
      <family val="2"/>
    </font>
    <font>
      <sz val="5"/>
      <name val="Arial Cyr"/>
      <family val="2"/>
    </font>
    <font>
      <b/>
      <sz val="6"/>
      <name val="Arial Cyr"/>
      <family val="2"/>
    </font>
    <font>
      <b/>
      <sz val="16"/>
      <color indexed="10"/>
      <name val="Arial Cyr"/>
      <family val="0"/>
    </font>
    <font>
      <b/>
      <i/>
      <sz val="8"/>
      <name val="Arial Cyr"/>
      <family val="0"/>
    </font>
    <font>
      <sz val="8"/>
      <color indexed="9"/>
      <name val="Arial Cyr"/>
      <family val="2"/>
    </font>
    <font>
      <sz val="6"/>
      <name val="Arial Cyr"/>
      <family val="2"/>
    </font>
    <font>
      <sz val="9"/>
      <color indexed="42"/>
      <name val="Arial Cyr"/>
      <family val="2"/>
    </font>
    <font>
      <sz val="9"/>
      <color indexed="9"/>
      <name val="Arial Cyr"/>
      <family val="0"/>
    </font>
    <font>
      <b/>
      <sz val="10"/>
      <color indexed="9"/>
      <name val="Arial Cyr"/>
      <family val="0"/>
    </font>
    <font>
      <sz val="16"/>
      <color indexed="57"/>
      <name val="Arial Cyr"/>
      <family val="2"/>
    </font>
    <font>
      <b/>
      <sz val="10"/>
      <color indexed="17"/>
      <name val="Arial Cyr"/>
      <family val="0"/>
    </font>
    <font>
      <b/>
      <sz val="10"/>
      <color indexed="52"/>
      <name val="Arial Cyr"/>
      <family val="0"/>
    </font>
    <font>
      <b/>
      <sz val="10"/>
      <color indexed="57"/>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double"/>
    </border>
    <border>
      <left style="thin"/>
      <right style="medium"/>
      <top style="double"/>
      <bottom style="medium"/>
    </border>
    <border>
      <left style="medium"/>
      <right style="thin"/>
      <top style="double"/>
      <bottom style="medium"/>
    </border>
    <border>
      <left style="thin"/>
      <right style="thin"/>
      <top style="double"/>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style="medium"/>
      <bottom style="thin"/>
    </border>
    <border>
      <left style="thin">
        <color indexed="9"/>
      </left>
      <right style="thin">
        <color indexed="9"/>
      </right>
      <top style="thin">
        <color indexed="9"/>
      </top>
      <bottom style="thin">
        <color indexed="9"/>
      </bottom>
    </border>
    <border>
      <left style="thin"/>
      <right>
        <color indexed="63"/>
      </right>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double"/>
    </border>
    <border>
      <left style="medium"/>
      <right style="medium"/>
      <top style="thin"/>
      <bottom>
        <color indexed="63"/>
      </bottom>
    </border>
    <border>
      <left style="medium"/>
      <right style="medium"/>
      <top style="thin"/>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style="double"/>
      <bottom style="double"/>
    </border>
    <border>
      <left>
        <color indexed="63"/>
      </left>
      <right style="thin"/>
      <top style="double"/>
      <bottom style="double"/>
    </border>
    <border>
      <left>
        <color indexed="63"/>
      </left>
      <right style="thin"/>
      <top style="thin"/>
      <bottom>
        <color indexed="63"/>
      </bottom>
    </border>
    <border>
      <left style="medium"/>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medium"/>
    </border>
    <border>
      <left style="thin"/>
      <right style="thin"/>
      <top style="medium"/>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thin"/>
    </border>
    <border>
      <left>
        <color indexed="63"/>
      </left>
      <right style="thin"/>
      <top>
        <color indexed="63"/>
      </top>
      <bottom style="medium"/>
    </border>
  </borders>
  <cellStyleXfs count="64">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3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cellStyleXfs>
  <cellXfs count="1595">
    <xf numFmtId="0" fontId="0" fillId="0" borderId="0" xfId="0" applyAlignment="1">
      <alignment/>
    </xf>
    <xf numFmtId="0" fontId="0" fillId="0" borderId="0" xfId="0" applyAlignment="1">
      <alignment horizontal="left"/>
    </xf>
    <xf numFmtId="0" fontId="0" fillId="0" borderId="0" xfId="0" applyAlignment="1">
      <alignment horizontal="center" vertical="center"/>
    </xf>
    <xf numFmtId="0" fontId="3"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center"/>
    </xf>
    <xf numFmtId="0" fontId="3" fillId="0" borderId="0" xfId="0" applyFont="1" applyAlignment="1">
      <alignment horizontal="left"/>
    </xf>
    <xf numFmtId="0" fontId="0" fillId="0" borderId="0" xfId="0" applyFont="1" applyFill="1" applyAlignment="1">
      <alignment vertical="center"/>
    </xf>
    <xf numFmtId="0" fontId="0" fillId="0" borderId="0" xfId="0" applyAlignment="1" applyProtection="1">
      <alignment/>
      <protection locked="0"/>
    </xf>
    <xf numFmtId="0" fontId="3" fillId="0" borderId="0" xfId="0" applyFont="1" applyAlignment="1" applyProtection="1">
      <alignment/>
      <protection locked="0"/>
    </xf>
    <xf numFmtId="0" fontId="3" fillId="0" borderId="10" xfId="0" applyFont="1" applyBorder="1" applyAlignment="1" applyProtection="1">
      <alignment horizontal="center" vertical="center" textRotation="90"/>
      <protection locked="0"/>
    </xf>
    <xf numFmtId="0" fontId="11"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xf>
    <xf numFmtId="0" fontId="6" fillId="0" borderId="11" xfId="0" applyFont="1" applyBorder="1" applyAlignment="1" applyProtection="1">
      <alignment/>
      <protection/>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15" fillId="20" borderId="15" xfId="0" applyFont="1" applyFill="1" applyBorder="1" applyAlignment="1" applyProtection="1">
      <alignment horizontal="center"/>
      <protection locked="0"/>
    </xf>
    <xf numFmtId="0" fontId="3" fillId="20" borderId="16" xfId="0" applyFont="1" applyFill="1" applyBorder="1" applyAlignment="1">
      <alignment horizontal="center"/>
    </xf>
    <xf numFmtId="0" fontId="3" fillId="20" borderId="17" xfId="0" applyFont="1" applyFill="1" applyBorder="1" applyAlignment="1">
      <alignment horizontal="center"/>
    </xf>
    <xf numFmtId="0" fontId="0" fillId="0" borderId="18" xfId="0" applyFont="1" applyFill="1" applyBorder="1" applyAlignment="1" applyProtection="1">
      <alignment vertical="center"/>
      <protection locked="0"/>
    </xf>
    <xf numFmtId="0" fontId="3" fillId="20" borderId="19" xfId="0" applyFont="1" applyFill="1" applyBorder="1" applyAlignment="1">
      <alignment horizontal="center"/>
    </xf>
    <xf numFmtId="0" fontId="3" fillId="20" borderId="20" xfId="0" applyFont="1" applyFill="1" applyBorder="1" applyAlignment="1">
      <alignment horizontal="center"/>
    </xf>
    <xf numFmtId="0" fontId="3" fillId="20" borderId="21" xfId="0" applyFont="1" applyFill="1" applyBorder="1" applyAlignment="1">
      <alignment horizont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1" xfId="0" applyBorder="1" applyAlignment="1">
      <alignment/>
    </xf>
    <xf numFmtId="0" fontId="0" fillId="20" borderId="12" xfId="0" applyFont="1" applyFill="1" applyBorder="1" applyAlignment="1">
      <alignment horizontal="center"/>
    </xf>
    <xf numFmtId="0" fontId="0" fillId="20" borderId="13" xfId="0" applyFont="1" applyFill="1" applyBorder="1" applyAlignment="1">
      <alignment horizontal="center"/>
    </xf>
    <xf numFmtId="0" fontId="0" fillId="20" borderId="14" xfId="0" applyFont="1" applyFill="1" applyBorder="1" applyAlignment="1">
      <alignment horizontal="center"/>
    </xf>
    <xf numFmtId="0" fontId="0" fillId="20" borderId="18" xfId="0" applyFont="1" applyFill="1" applyBorder="1" applyAlignment="1">
      <alignment horizontal="center"/>
    </xf>
    <xf numFmtId="0" fontId="0" fillId="0" borderId="0" xfId="0" applyAlignment="1">
      <alignment horizontal="center"/>
    </xf>
    <xf numFmtId="0" fontId="3" fillId="20" borderId="34" xfId="0" applyFont="1" applyFill="1" applyBorder="1" applyAlignment="1">
      <alignment horizontal="center" vertical="center"/>
    </xf>
    <xf numFmtId="0" fontId="3" fillId="20" borderId="22" xfId="0" applyFont="1" applyFill="1" applyBorder="1" applyAlignment="1">
      <alignment horizontal="center" vertical="center"/>
    </xf>
    <xf numFmtId="0" fontId="3" fillId="20" borderId="24" xfId="0" applyFont="1" applyFill="1" applyBorder="1" applyAlignment="1">
      <alignment horizontal="center" vertical="center"/>
    </xf>
    <xf numFmtId="0" fontId="7" fillId="0" borderId="23"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14" fontId="6" fillId="24" borderId="35" xfId="0" applyNumberFormat="1" applyFont="1" applyFill="1" applyBorder="1" applyAlignment="1" applyProtection="1">
      <alignment horizontal="center" shrinkToFit="1"/>
      <protection locked="0"/>
    </xf>
    <xf numFmtId="0" fontId="3" fillId="20" borderId="36" xfId="0" applyFont="1" applyFill="1" applyBorder="1" applyAlignment="1">
      <alignment horizontal="center"/>
    </xf>
    <xf numFmtId="0" fontId="0" fillId="0" borderId="0" xfId="0" applyFont="1" applyFill="1" applyAlignment="1" applyProtection="1">
      <alignment horizontal="center"/>
      <protection/>
    </xf>
    <xf numFmtId="0" fontId="0" fillId="0" borderId="0" xfId="0" applyFont="1" applyFill="1" applyAlignment="1">
      <alignment horizontal="center" vertical="center"/>
    </xf>
    <xf numFmtId="164" fontId="3" fillId="20" borderId="37" xfId="0" applyNumberFormat="1" applyFont="1" applyFill="1" applyBorder="1" applyAlignment="1">
      <alignment horizontal="center" vertical="center"/>
    </xf>
    <xf numFmtId="164" fontId="3" fillId="20" borderId="38" xfId="0" applyNumberFormat="1" applyFont="1" applyFill="1" applyBorder="1" applyAlignment="1">
      <alignment horizontal="center" vertical="center"/>
    </xf>
    <xf numFmtId="164" fontId="3" fillId="20" borderId="39" xfId="0" applyNumberFormat="1" applyFont="1" applyFill="1" applyBorder="1" applyAlignment="1">
      <alignment horizontal="center" vertical="center"/>
    </xf>
    <xf numFmtId="164" fontId="3" fillId="20" borderId="37" xfId="0" applyNumberFormat="1" applyFont="1" applyFill="1" applyBorder="1" applyAlignment="1">
      <alignment horizontal="center" vertical="center" shrinkToFit="1"/>
    </xf>
    <xf numFmtId="164" fontId="3" fillId="20" borderId="38" xfId="0" applyNumberFormat="1" applyFont="1" applyFill="1" applyBorder="1" applyAlignment="1">
      <alignment horizontal="center" vertical="center" shrinkToFit="1"/>
    </xf>
    <xf numFmtId="164" fontId="3" fillId="20" borderId="39" xfId="0" applyNumberFormat="1" applyFont="1" applyFill="1" applyBorder="1" applyAlignment="1">
      <alignment horizontal="center" vertical="center" shrinkToFit="1"/>
    </xf>
    <xf numFmtId="0" fontId="0" fillId="20" borderId="14" xfId="0" applyFont="1" applyFill="1" applyBorder="1" applyAlignment="1" applyProtection="1">
      <alignment horizontal="center" vertical="center"/>
      <protection/>
    </xf>
    <xf numFmtId="0" fontId="0" fillId="20" borderId="13" xfId="0" applyFont="1" applyFill="1" applyBorder="1" applyAlignment="1" applyProtection="1">
      <alignment horizontal="center" vertical="center"/>
      <protection/>
    </xf>
    <xf numFmtId="0" fontId="7" fillId="0" borderId="13" xfId="0" applyFont="1" applyFill="1" applyBorder="1" applyAlignment="1" applyProtection="1">
      <alignment vertical="center" wrapText="1"/>
      <protection locked="0"/>
    </xf>
    <xf numFmtId="0" fontId="0" fillId="0" borderId="40" xfId="0" applyFont="1" applyFill="1" applyBorder="1" applyAlignment="1" applyProtection="1">
      <alignment vertical="center" shrinkToFit="1"/>
      <protection locked="0"/>
    </xf>
    <xf numFmtId="0" fontId="7"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shrinkToFit="1"/>
      <protection locked="0"/>
    </xf>
    <xf numFmtId="0" fontId="7" fillId="0" borderId="41"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0" fillId="0" borderId="0" xfId="0" applyAlignment="1" applyProtection="1">
      <alignment horizontal="center"/>
      <protection locked="0"/>
    </xf>
    <xf numFmtId="1" fontId="6" fillId="24" borderId="35" xfId="0" applyNumberFormat="1" applyFont="1" applyFill="1" applyBorder="1" applyAlignment="1" applyProtection="1">
      <alignment horizontal="center" shrinkToFit="1"/>
      <protection locked="0"/>
    </xf>
    <xf numFmtId="0" fontId="0" fillId="20" borderId="42" xfId="0" applyFont="1" applyFill="1" applyBorder="1" applyAlignment="1" applyProtection="1">
      <alignment horizontal="center" vertical="center"/>
      <protection/>
    </xf>
    <xf numFmtId="0" fontId="3" fillId="20" borderId="43" xfId="0" applyFont="1" applyFill="1" applyBorder="1" applyAlignment="1" applyProtection="1">
      <alignment horizontal="center"/>
      <protection/>
    </xf>
    <xf numFmtId="0" fontId="6" fillId="0" borderId="44" xfId="0" applyFont="1" applyFill="1" applyBorder="1" applyAlignment="1">
      <alignment horizontal="center"/>
    </xf>
    <xf numFmtId="1" fontId="9" fillId="0" borderId="0" xfId="0" applyNumberFormat="1" applyFont="1" applyFill="1" applyAlignment="1" applyProtection="1">
      <alignment horizontal="center"/>
      <protection/>
    </xf>
    <xf numFmtId="1" fontId="3" fillId="20" borderId="34" xfId="0" applyNumberFormat="1" applyFont="1" applyFill="1" applyBorder="1" applyAlignment="1">
      <alignment horizontal="center" vertical="center" shrinkToFit="1"/>
    </xf>
    <xf numFmtId="1" fontId="3" fillId="20" borderId="22" xfId="0" applyNumberFormat="1" applyFont="1" applyFill="1" applyBorder="1" applyAlignment="1">
      <alignment horizontal="center" vertical="center" shrinkToFit="1"/>
    </xf>
    <xf numFmtId="1" fontId="3" fillId="20" borderId="24" xfId="0" applyNumberFormat="1" applyFont="1" applyFill="1" applyBorder="1" applyAlignment="1">
      <alignment horizontal="center" vertical="center" shrinkToFit="1"/>
    </xf>
    <xf numFmtId="1" fontId="0" fillId="0" borderId="11" xfId="0" applyNumberFormat="1" applyFont="1" applyFill="1" applyBorder="1" applyAlignment="1" applyProtection="1">
      <alignment horizontal="center" vertical="center"/>
      <protection/>
    </xf>
    <xf numFmtId="1" fontId="0" fillId="0" borderId="26" xfId="0" applyNumberFormat="1" applyFont="1" applyFill="1" applyBorder="1" applyAlignment="1" applyProtection="1">
      <alignment horizontal="center" vertical="center"/>
      <protection/>
    </xf>
    <xf numFmtId="1" fontId="0" fillId="0" borderId="27"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1" fontId="0" fillId="0" borderId="45" xfId="0" applyNumberFormat="1" applyFont="1" applyFill="1" applyBorder="1" applyAlignment="1" applyProtection="1">
      <alignment horizontal="center" vertical="center"/>
      <protection/>
    </xf>
    <xf numFmtId="1" fontId="0" fillId="0" borderId="46" xfId="0" applyNumberFormat="1" applyFont="1" applyFill="1" applyBorder="1" applyAlignment="1" applyProtection="1">
      <alignment horizontal="center" vertical="center"/>
      <protection/>
    </xf>
    <xf numFmtId="1" fontId="0" fillId="0" borderId="47" xfId="0" applyNumberFormat="1" applyFont="1" applyFill="1" applyBorder="1" applyAlignment="1" applyProtection="1">
      <alignment horizontal="center" vertical="center"/>
      <protection/>
    </xf>
    <xf numFmtId="1" fontId="3" fillId="20" borderId="37" xfId="0" applyNumberFormat="1" applyFont="1" applyFill="1" applyBorder="1" applyAlignment="1" applyProtection="1">
      <alignment horizontal="center"/>
      <protection/>
    </xf>
    <xf numFmtId="1" fontId="3" fillId="20" borderId="38" xfId="0" applyNumberFormat="1" applyFont="1" applyFill="1" applyBorder="1" applyAlignment="1" applyProtection="1">
      <alignment horizontal="center"/>
      <protection/>
    </xf>
    <xf numFmtId="1" fontId="3" fillId="20" borderId="39" xfId="0" applyNumberFormat="1" applyFont="1" applyFill="1" applyBorder="1" applyAlignment="1" applyProtection="1">
      <alignment horizontal="center"/>
      <protection/>
    </xf>
    <xf numFmtId="1" fontId="0" fillId="0" borderId="0" xfId="0" applyNumberFormat="1" applyAlignment="1">
      <alignment/>
    </xf>
    <xf numFmtId="1" fontId="0" fillId="0" borderId="0" xfId="0" applyNumberFormat="1" applyAlignment="1">
      <alignment horizontal="left"/>
    </xf>
    <xf numFmtId="1" fontId="0" fillId="0" borderId="0" xfId="0" applyNumberFormat="1" applyFont="1" applyAlignment="1">
      <alignment horizontal="left"/>
    </xf>
    <xf numFmtId="1" fontId="0" fillId="0" borderId="0" xfId="0" applyNumberFormat="1" applyFont="1" applyAlignment="1">
      <alignment horizontal="left" vertical="center"/>
    </xf>
    <xf numFmtId="1" fontId="0" fillId="0" borderId="0" xfId="0" applyNumberFormat="1" applyAlignment="1">
      <alignment horizontal="center"/>
    </xf>
    <xf numFmtId="20" fontId="7" fillId="0" borderId="25" xfId="0" applyNumberFormat="1"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shrinkToFit="1"/>
      <protection locked="0"/>
    </xf>
    <xf numFmtId="0" fontId="0" fillId="0" borderId="49"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right" vertical="top"/>
      <protection locked="0"/>
    </xf>
    <xf numFmtId="0" fontId="6" fillId="24" borderId="11" xfId="0" applyFont="1" applyFill="1" applyBorder="1" applyAlignment="1" applyProtection="1">
      <alignment/>
      <protection locked="0"/>
    </xf>
    <xf numFmtId="0" fontId="0" fillId="0" borderId="11" xfId="0" applyFont="1" applyFill="1" applyBorder="1" applyAlignment="1">
      <alignment/>
    </xf>
    <xf numFmtId="0" fontId="0" fillId="0" borderId="0" xfId="0" applyBorder="1" applyAlignment="1" applyProtection="1">
      <alignment horizontal="center"/>
      <protection/>
    </xf>
    <xf numFmtId="0" fontId="11" fillId="0" borderId="55" xfId="0" applyFont="1" applyBorder="1" applyAlignment="1" applyProtection="1">
      <alignment horizontal="center" vertical="top" shrinkToFit="1"/>
      <protection locked="0"/>
    </xf>
    <xf numFmtId="0" fontId="11" fillId="0" borderId="55" xfId="0" applyFont="1" applyBorder="1" applyAlignment="1" applyProtection="1">
      <alignment horizontal="center" shrinkToFit="1"/>
      <protection locked="0"/>
    </xf>
    <xf numFmtId="0" fontId="11" fillId="0" borderId="10" xfId="0" applyFont="1" applyBorder="1" applyAlignment="1" applyProtection="1">
      <alignment horizontal="center" vertical="top" shrinkToFit="1"/>
      <protection locked="0"/>
    </xf>
    <xf numFmtId="0" fontId="3" fillId="0" borderId="56" xfId="0" applyFont="1" applyBorder="1" applyAlignment="1" applyProtection="1">
      <alignment horizontal="center" shrinkToFit="1"/>
      <protection locked="0"/>
    </xf>
    <xf numFmtId="0" fontId="11" fillId="0" borderId="57" xfId="0" applyFont="1" applyBorder="1" applyAlignment="1" applyProtection="1">
      <alignment horizontal="center" shrinkToFit="1"/>
      <protection locked="0"/>
    </xf>
    <xf numFmtId="0" fontId="0" fillId="0" borderId="11" xfId="0" applyBorder="1" applyAlignment="1" applyProtection="1">
      <alignment horizontal="center" shrinkToFit="1"/>
      <protection locked="0"/>
    </xf>
    <xf numFmtId="0" fontId="0" fillId="0" borderId="58" xfId="0" applyBorder="1" applyAlignment="1" applyProtection="1">
      <alignment horizontal="center" vertical="center" shrinkToFit="1"/>
      <protection locked="0"/>
    </xf>
    <xf numFmtId="0" fontId="5" fillId="2" borderId="10" xfId="0" applyFont="1" applyFill="1" applyBorder="1" applyAlignment="1" applyProtection="1">
      <alignment horizontal="center" vertical="top" shrinkToFit="1"/>
      <protection locked="0"/>
    </xf>
    <xf numFmtId="0" fontId="21" fillId="0" borderId="57" xfId="0" applyFont="1" applyBorder="1" applyAlignment="1" applyProtection="1">
      <alignment horizontal="center" shrinkToFit="1"/>
      <protection locked="0"/>
    </xf>
    <xf numFmtId="0" fontId="0" fillId="0" borderId="0" xfId="0" applyFont="1" applyAlignment="1" applyProtection="1">
      <alignment/>
      <protection locked="0"/>
    </xf>
    <xf numFmtId="0" fontId="22" fillId="0" borderId="0" xfId="0" applyFont="1" applyAlignment="1" applyProtection="1">
      <alignment/>
      <protection locked="0"/>
    </xf>
    <xf numFmtId="0" fontId="0" fillId="0" borderId="0" xfId="0" applyFill="1" applyAlignment="1" applyProtection="1">
      <alignment/>
      <protection locked="0"/>
    </xf>
    <xf numFmtId="0" fontId="21" fillId="0" borderId="57" xfId="0" applyFont="1" applyFill="1" applyBorder="1" applyAlignment="1" applyProtection="1">
      <alignment horizontal="center" shrinkToFit="1"/>
      <protection locked="0"/>
    </xf>
    <xf numFmtId="0" fontId="21" fillId="0" borderId="55" xfId="0" applyFont="1" applyFill="1" applyBorder="1" applyAlignment="1" applyProtection="1">
      <alignment horizontal="center" vertical="top" shrinkToFit="1"/>
      <protection locked="0"/>
    </xf>
    <xf numFmtId="0" fontId="11" fillId="0" borderId="55" xfId="0" applyFont="1" applyFill="1" applyBorder="1" applyAlignment="1" applyProtection="1">
      <alignment horizontal="center" vertical="top" shrinkToFit="1"/>
      <protection locked="0"/>
    </xf>
    <xf numFmtId="0" fontId="11" fillId="0" borderId="55" xfId="0" applyFont="1" applyFill="1" applyBorder="1" applyAlignment="1" applyProtection="1">
      <alignment horizontal="center" shrinkToFit="1"/>
      <protection locked="0"/>
    </xf>
    <xf numFmtId="0" fontId="11" fillId="0" borderId="10" xfId="0" applyFont="1" applyFill="1" applyBorder="1" applyAlignment="1" applyProtection="1">
      <alignment horizontal="center" vertical="top" shrinkToFit="1"/>
      <protection locked="0"/>
    </xf>
    <xf numFmtId="0" fontId="0" fillId="0" borderId="58" xfId="0" applyFill="1" applyBorder="1" applyAlignment="1" applyProtection="1">
      <alignment horizontal="center" vertical="center" shrinkToFit="1"/>
      <protection locked="0"/>
    </xf>
    <xf numFmtId="0" fontId="27" fillId="0" borderId="56" xfId="0" applyFont="1" applyBorder="1" applyAlignment="1" applyProtection="1">
      <alignment horizontal="center" shrinkToFit="1"/>
      <protection locked="0"/>
    </xf>
    <xf numFmtId="0" fontId="0" fillId="0" borderId="0" xfId="0" applyNumberFormat="1" applyFont="1" applyAlignment="1">
      <alignment vertical="center" wrapText="1"/>
    </xf>
    <xf numFmtId="0" fontId="0" fillId="0" borderId="0" xfId="0" applyNumberFormat="1" applyFont="1" applyAlignment="1" applyProtection="1">
      <alignment vertical="center" wrapText="1"/>
      <protection/>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pplyProtection="1">
      <alignment vertical="center"/>
      <protection/>
    </xf>
    <xf numFmtId="0" fontId="0" fillId="0" borderId="0" xfId="0" applyNumberFormat="1" applyFont="1" applyAlignment="1">
      <alignment horizontal="center" vertical="center" wrapText="1"/>
    </xf>
    <xf numFmtId="0" fontId="0" fillId="0" borderId="0" xfId="0" applyNumberFormat="1" applyFont="1" applyAlignment="1">
      <alignment/>
    </xf>
    <xf numFmtId="0" fontId="0" fillId="0" borderId="0" xfId="0" applyNumberFormat="1" applyFont="1" applyAlignment="1" applyProtection="1">
      <alignment/>
      <protection/>
    </xf>
    <xf numFmtId="0" fontId="0" fillId="0" borderId="0" xfId="0" applyNumberFormat="1" applyFont="1" applyBorder="1" applyAlignment="1">
      <alignment vertical="center" wrapText="1"/>
    </xf>
    <xf numFmtId="0" fontId="16" fillId="0" borderId="0" xfId="0" applyNumberFormat="1" applyFont="1" applyAlignment="1">
      <alignment horizontal="center" vertical="center" wrapText="1"/>
    </xf>
    <xf numFmtId="0" fontId="16" fillId="0" borderId="0" xfId="0" applyNumberFormat="1" applyFont="1" applyAlignment="1" applyProtection="1">
      <alignment horizontal="center" vertical="center" wrapText="1"/>
      <protection/>
    </xf>
    <xf numFmtId="0" fontId="0" fillId="0" borderId="0" xfId="0" applyNumberFormat="1" applyFont="1" applyAlignment="1">
      <alignment vertical="center" shrinkToFit="1"/>
    </xf>
    <xf numFmtId="0" fontId="3" fillId="0" borderId="56" xfId="0" applyFont="1" applyBorder="1" applyAlignment="1" applyProtection="1">
      <alignment horizontal="center" shrinkToFit="1"/>
      <protection/>
    </xf>
    <xf numFmtId="0" fontId="11" fillId="0" borderId="55" xfId="0" applyFont="1" applyFill="1" applyBorder="1" applyAlignment="1" applyProtection="1">
      <alignment horizontal="center" shrinkToFit="1"/>
      <protection/>
    </xf>
    <xf numFmtId="0" fontId="21" fillId="0" borderId="57" xfId="0" applyFont="1" applyFill="1" applyBorder="1" applyAlignment="1" applyProtection="1">
      <alignment horizontal="center" shrinkToFit="1"/>
      <protection/>
    </xf>
    <xf numFmtId="0" fontId="0" fillId="0" borderId="58" xfId="0" applyFill="1" applyBorder="1" applyAlignment="1" applyProtection="1">
      <alignment horizontal="center" vertical="center" shrinkToFit="1"/>
      <protection/>
    </xf>
    <xf numFmtId="0" fontId="21" fillId="0" borderId="55" xfId="0"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11" fillId="0" borderId="10" xfId="0" applyFont="1" applyFill="1" applyBorder="1" applyAlignment="1" applyProtection="1">
      <alignment horizontal="center" vertical="top" shrinkToFit="1"/>
      <protection/>
    </xf>
    <xf numFmtId="0" fontId="5" fillId="2" borderId="10" xfId="0" applyFont="1" applyFill="1" applyBorder="1" applyAlignment="1" applyProtection="1">
      <alignment horizontal="center" vertical="top" shrinkToFit="1"/>
      <protection/>
    </xf>
    <xf numFmtId="0" fontId="11" fillId="0" borderId="55" xfId="0" applyFont="1" applyBorder="1" applyAlignment="1" applyProtection="1">
      <alignment horizontal="center" shrinkToFit="1"/>
      <protection/>
    </xf>
    <xf numFmtId="0" fontId="11" fillId="0" borderId="10" xfId="0" applyFont="1" applyBorder="1" applyAlignment="1" applyProtection="1">
      <alignment horizontal="center" vertical="top" shrinkToFit="1"/>
      <protection/>
    </xf>
    <xf numFmtId="0" fontId="11" fillId="0" borderId="57" xfId="0" applyFont="1" applyBorder="1" applyAlignment="1" applyProtection="1">
      <alignment horizontal="center" shrinkToFit="1"/>
      <protection/>
    </xf>
    <xf numFmtId="0" fontId="0" fillId="0" borderId="58" xfId="0" applyBorder="1" applyAlignment="1" applyProtection="1">
      <alignment horizontal="center" vertical="center" shrinkToFit="1"/>
      <protection/>
    </xf>
    <xf numFmtId="0" fontId="11" fillId="0" borderId="55" xfId="0" applyFont="1" applyBorder="1" applyAlignment="1" applyProtection="1">
      <alignment horizontal="center" vertical="top" shrinkToFit="1"/>
      <protection/>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54" xfId="0" applyFont="1" applyBorder="1" applyAlignment="1">
      <alignment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top" shrinkToFit="1"/>
    </xf>
    <xf numFmtId="0" fontId="7" fillId="0" borderId="0" xfId="0" applyFont="1" applyBorder="1" applyAlignment="1">
      <alignment horizontal="center" vertical="top"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NumberFormat="1" applyFont="1" applyFill="1" applyAlignment="1">
      <alignment vertical="center"/>
    </xf>
    <xf numFmtId="14" fontId="11" fillId="0" borderId="0" xfId="0" applyNumberFormat="1" applyFont="1" applyFill="1" applyBorder="1" applyAlignment="1" applyProtection="1">
      <alignment horizontal="center" vertical="center"/>
      <protection/>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protection/>
    </xf>
    <xf numFmtId="0" fontId="0" fillId="0" borderId="0" xfId="0" applyFont="1" applyFill="1" applyBorder="1" applyAlignment="1">
      <alignment/>
    </xf>
    <xf numFmtId="0" fontId="7" fillId="0" borderId="0" xfId="0" applyFont="1" applyFill="1" applyAlignment="1">
      <alignment horizontal="center"/>
    </xf>
    <xf numFmtId="0" fontId="0" fillId="0" borderId="0" xfId="0" applyFont="1" applyFill="1" applyAlignment="1">
      <alignment/>
    </xf>
    <xf numFmtId="0" fontId="0" fillId="0" borderId="0" xfId="0" applyNumberFormat="1" applyFont="1" applyFill="1" applyAlignment="1">
      <alignment/>
    </xf>
    <xf numFmtId="0" fontId="0" fillId="0" borderId="0" xfId="0" applyFont="1" applyFill="1" applyBorder="1" applyAlignment="1">
      <alignment vertical="center" wrapText="1"/>
    </xf>
    <xf numFmtId="14" fontId="0" fillId="0" borderId="0" xfId="0" applyNumberFormat="1" applyFont="1" applyFill="1" applyBorder="1" applyAlignment="1">
      <alignment vertical="center" wrapText="1"/>
    </xf>
    <xf numFmtId="0" fontId="16" fillId="0" borderId="0" xfId="0" applyFont="1" applyFill="1" applyAlignment="1">
      <alignment horizontal="center" vertical="center" wrapText="1"/>
    </xf>
    <xf numFmtId="0" fontId="16" fillId="0" borderId="0" xfId="0" applyNumberFormat="1" applyFont="1" applyFill="1" applyAlignment="1">
      <alignment horizontal="center" vertical="center" wrapText="1"/>
    </xf>
    <xf numFmtId="0" fontId="0" fillId="0" borderId="59"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6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0" fillId="0" borderId="0" xfId="0" applyFont="1" applyFill="1" applyAlignment="1">
      <alignment vertical="center" shrinkToFit="1"/>
    </xf>
    <xf numFmtId="14" fontId="18" fillId="0" borderId="0" xfId="0" applyNumberFormat="1" applyFont="1" applyFill="1" applyBorder="1" applyAlignment="1" applyProtection="1">
      <alignment horizontal="center" shrinkToFit="1"/>
      <protection/>
    </xf>
    <xf numFmtId="14" fontId="0" fillId="0" borderId="0" xfId="0" applyNumberFormat="1" applyFill="1" applyBorder="1" applyAlignment="1" applyProtection="1">
      <alignment horizontal="center" shrinkToFit="1"/>
      <protection/>
    </xf>
    <xf numFmtId="0" fontId="0" fillId="0" borderId="61"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vertical="center" shrinkToFit="1"/>
      <protection/>
    </xf>
    <xf numFmtId="14" fontId="0"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horizontal="center" vertical="center" wrapText="1"/>
    </xf>
    <xf numFmtId="0" fontId="0"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wrapText="1"/>
      <protection locked="0"/>
    </xf>
    <xf numFmtId="0" fontId="0" fillId="0" borderId="0" xfId="0" applyFont="1" applyAlignment="1">
      <alignment horizontal="center" vertical="center" wrapText="1"/>
    </xf>
    <xf numFmtId="0" fontId="0" fillId="0" borderId="0" xfId="0" applyFont="1" applyFill="1" applyAlignment="1" applyProtection="1">
      <alignment vertical="center" wrapText="1"/>
      <protection locked="0"/>
    </xf>
    <xf numFmtId="0" fontId="0" fillId="0" borderId="0" xfId="0" applyFont="1" applyAlignment="1">
      <alignment horizontal="righ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protection/>
    </xf>
    <xf numFmtId="0" fontId="7" fillId="0" borderId="0" xfId="0" applyFont="1" applyAlignment="1">
      <alignment/>
    </xf>
    <xf numFmtId="0" fontId="16" fillId="0" borderId="0" xfId="0" applyFont="1" applyAlignment="1">
      <alignment horizontal="center" vertical="center" wrapText="1"/>
    </xf>
    <xf numFmtId="0" fontId="0" fillId="0" borderId="0" xfId="0" applyFont="1" applyBorder="1" applyAlignment="1" applyProtection="1">
      <alignment horizontal="left" shrinkToFit="1"/>
      <protection/>
    </xf>
    <xf numFmtId="49" fontId="16" fillId="0" borderId="0"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shrinkToFit="1"/>
      <protection/>
    </xf>
    <xf numFmtId="0" fontId="3" fillId="0" borderId="0" xfId="0" applyNumberFormat="1" applyFont="1" applyAlignment="1" applyProtection="1">
      <alignment horizontal="center" vertical="center" wrapText="1"/>
      <protection/>
    </xf>
    <xf numFmtId="49" fontId="0" fillId="0" borderId="59" xfId="0" applyNumberFormat="1" applyFont="1" applyBorder="1" applyAlignment="1" applyProtection="1">
      <alignment horizontal="center" shrinkToFit="1"/>
      <protection/>
    </xf>
    <xf numFmtId="0" fontId="3" fillId="0" borderId="0" xfId="0" applyFont="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Font="1" applyAlignment="1">
      <alignment vertical="center" shrinkToFit="1"/>
    </xf>
    <xf numFmtId="0" fontId="0" fillId="0" borderId="0" xfId="0" applyFont="1" applyBorder="1" applyAlignment="1" applyProtection="1">
      <alignment horizontal="center" shrinkToFit="1"/>
      <protection/>
    </xf>
    <xf numFmtId="0" fontId="0" fillId="0" borderId="0" xfId="0" applyFont="1" applyBorder="1" applyAlignment="1">
      <alignment horizontal="center" vertical="center" shrinkToFit="1"/>
    </xf>
    <xf numFmtId="0" fontId="0" fillId="0" borderId="11" xfId="0"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Alignment="1" applyProtection="1">
      <alignment vertical="center" shrinkToFit="1"/>
      <protection/>
    </xf>
    <xf numFmtId="0" fontId="0" fillId="0" borderId="0" xfId="0" applyFont="1" applyAlignment="1" applyProtection="1">
      <alignment vertical="center" wrapText="1"/>
      <protection/>
    </xf>
    <xf numFmtId="0" fontId="7" fillId="0" borderId="0" xfId="0" applyFont="1" applyBorder="1" applyAlignment="1" applyProtection="1">
      <alignment horizontal="center" vertical="top" wrapText="1"/>
      <protection/>
    </xf>
    <xf numFmtId="0" fontId="0" fillId="0" borderId="0" xfId="0" applyFont="1" applyBorder="1" applyAlignment="1">
      <alignment vertical="center" shrinkToFit="1"/>
    </xf>
    <xf numFmtId="0" fontId="0" fillId="20" borderId="60" xfId="0" applyNumberFormat="1" applyFont="1" applyFill="1" applyBorder="1" applyAlignment="1" applyProtection="1">
      <alignment horizontal="left" shrinkToFit="1"/>
      <protection/>
    </xf>
    <xf numFmtId="0" fontId="0" fillId="0" borderId="0" xfId="53" applyNumberFormat="1" applyFont="1" applyBorder="1" applyAlignment="1">
      <alignment vertical="center" wrapText="1"/>
      <protection/>
    </xf>
    <xf numFmtId="0" fontId="0" fillId="0" borderId="0" xfId="53" applyFont="1" applyAlignment="1">
      <alignment vertical="center" wrapText="1"/>
      <protection/>
    </xf>
    <xf numFmtId="0" fontId="11" fillId="0" borderId="0" xfId="53" applyFont="1" applyBorder="1" applyAlignment="1" applyProtection="1">
      <alignment horizontal="center"/>
      <protection/>
    </xf>
    <xf numFmtId="0" fontId="0" fillId="0" borderId="0" xfId="53" applyFont="1" applyAlignment="1">
      <alignment vertical="center"/>
      <protection/>
    </xf>
    <xf numFmtId="0" fontId="0" fillId="0" borderId="0" xfId="53" applyFont="1" applyFill="1" applyAlignment="1" applyProtection="1">
      <alignment vertical="center" wrapText="1"/>
      <protection locked="0"/>
    </xf>
    <xf numFmtId="0" fontId="0" fillId="0" borderId="0" xfId="53" applyFont="1" applyAlignment="1">
      <alignment horizontal="center" vertical="center" wrapText="1"/>
      <protection/>
    </xf>
    <xf numFmtId="0" fontId="0" fillId="0" borderId="0" xfId="53" applyNumberFormat="1" applyFont="1" applyAlignment="1">
      <alignment vertical="center" wrapText="1"/>
      <protection/>
    </xf>
    <xf numFmtId="0" fontId="0" fillId="0" borderId="0" xfId="53" applyFont="1" applyBorder="1" applyAlignment="1" applyProtection="1">
      <alignment horizontal="center" vertical="center" wrapText="1"/>
      <protection/>
    </xf>
    <xf numFmtId="0" fontId="0" fillId="0" borderId="0" xfId="53" applyFont="1" applyBorder="1" applyAlignment="1" applyProtection="1">
      <alignment horizontal="center"/>
      <protection/>
    </xf>
    <xf numFmtId="0" fontId="7" fillId="0" borderId="0" xfId="53" applyFont="1" applyAlignment="1">
      <alignment/>
      <protection/>
    </xf>
    <xf numFmtId="0" fontId="7" fillId="0" borderId="0" xfId="0" applyFont="1" applyFill="1" applyAlignment="1">
      <alignment/>
    </xf>
    <xf numFmtId="0" fontId="16" fillId="0" borderId="0" xfId="53" applyFont="1" applyAlignment="1">
      <alignment horizontal="center" vertical="center" wrapText="1"/>
      <protection/>
    </xf>
    <xf numFmtId="0" fontId="0" fillId="0" borderId="0" xfId="53" applyFont="1" applyBorder="1" applyAlignment="1" applyProtection="1">
      <alignment horizontal="left" shrinkToFit="1"/>
      <protection/>
    </xf>
    <xf numFmtId="49" fontId="16" fillId="0" borderId="0" xfId="53" applyNumberFormat="1" applyFont="1" applyBorder="1" applyAlignment="1" applyProtection="1">
      <alignment horizontal="center" vertical="center" wrapText="1"/>
      <protection/>
    </xf>
    <xf numFmtId="49" fontId="0" fillId="0" borderId="0" xfId="53"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3" fillId="0" borderId="0" xfId="53" applyFont="1" applyBorder="1" applyAlignment="1" applyProtection="1">
      <alignment horizontal="center" shrinkToFit="1"/>
      <protection/>
    </xf>
    <xf numFmtId="0" fontId="0" fillId="0" borderId="0" xfId="53" applyFont="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Alignment="1" applyProtection="1">
      <alignment vertical="center" shrinkToFit="1"/>
      <protection/>
    </xf>
    <xf numFmtId="49" fontId="0" fillId="0" borderId="0" xfId="53" applyNumberFormat="1" applyFont="1" applyBorder="1" applyAlignment="1" applyProtection="1">
      <alignment horizontal="center" vertical="top" shrinkToFit="1"/>
      <protection/>
    </xf>
    <xf numFmtId="0" fontId="0" fillId="0" borderId="11" xfId="53" applyFont="1" applyBorder="1" applyAlignment="1" applyProtection="1">
      <alignment horizontal="center" vertical="center" shrinkToFit="1"/>
      <protection/>
    </xf>
    <xf numFmtId="0" fontId="0" fillId="0" borderId="0" xfId="53" applyFont="1" applyAlignment="1" applyProtection="1">
      <alignment vertical="center" wrapText="1"/>
      <protection/>
    </xf>
    <xf numFmtId="0" fontId="0" fillId="0" borderId="0" xfId="53" applyFont="1" applyBorder="1" applyAlignment="1" applyProtection="1">
      <alignment horizontal="center" vertical="center" shrinkToFit="1"/>
      <protection/>
    </xf>
    <xf numFmtId="0" fontId="7" fillId="0" borderId="0" xfId="53" applyFont="1" applyBorder="1" applyAlignment="1" applyProtection="1">
      <alignment horizontal="center" vertical="top" wrapText="1"/>
      <protection/>
    </xf>
    <xf numFmtId="0" fontId="0" fillId="0" borderId="0" xfId="0" applyNumberFormat="1" applyFont="1" applyAlignment="1">
      <alignment wrapText="1"/>
    </xf>
    <xf numFmtId="0" fontId="7" fillId="0" borderId="0" xfId="0" applyNumberFormat="1" applyFont="1" applyAlignment="1">
      <alignment/>
    </xf>
    <xf numFmtId="0" fontId="0" fillId="0" borderId="0" xfId="0" applyNumberFormat="1" applyFont="1" applyFill="1" applyBorder="1" applyAlignment="1" applyProtection="1">
      <alignment horizontal="center" shrinkToFit="1"/>
      <protection/>
    </xf>
    <xf numFmtId="0" fontId="0" fillId="0" borderId="60" xfId="0" applyNumberFormat="1" applyFont="1" applyFill="1" applyBorder="1" applyAlignment="1" applyProtection="1">
      <alignment horizontal="left" shrinkToFit="1"/>
      <protection/>
    </xf>
    <xf numFmtId="0" fontId="0" fillId="0" borderId="59" xfId="0" applyNumberFormat="1" applyFont="1" applyFill="1" applyBorder="1" applyAlignment="1" applyProtection="1">
      <alignment horizontal="center" shrinkToFit="1"/>
      <protection/>
    </xf>
    <xf numFmtId="0" fontId="0" fillId="0" borderId="59"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shrinkToFit="1"/>
      <protection/>
    </xf>
    <xf numFmtId="0" fontId="0" fillId="0" borderId="0" xfId="0" applyNumberFormat="1" applyFont="1" applyFill="1" applyBorder="1" applyAlignment="1" applyProtection="1">
      <alignment/>
      <protection/>
    </xf>
    <xf numFmtId="0" fontId="7" fillId="0" borderId="0" xfId="0" applyNumberFormat="1" applyFont="1" applyFill="1" applyBorder="1" applyAlignment="1">
      <alignment horizontal="center" vertical="top" wrapText="1"/>
    </xf>
    <xf numFmtId="0" fontId="0" fillId="0" borderId="0" xfId="0" applyNumberFormat="1" applyFont="1" applyAlignment="1">
      <alignment vertical="top"/>
    </xf>
    <xf numFmtId="0" fontId="49"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vertical="center" wrapText="1"/>
      <protection/>
    </xf>
    <xf numFmtId="0" fontId="0" fillId="0" borderId="54" xfId="0" applyNumberFormat="1" applyFont="1" applyFill="1" applyBorder="1" applyAlignment="1" applyProtection="1">
      <alignment/>
      <protection/>
    </xf>
    <xf numFmtId="0" fontId="0" fillId="0" borderId="0" xfId="0" applyNumberFormat="1" applyFont="1" applyFill="1" applyBorder="1" applyAlignment="1">
      <alignment/>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lignment/>
    </xf>
    <xf numFmtId="0" fontId="7" fillId="0" borderId="0" xfId="0" applyNumberFormat="1" applyFont="1" applyFill="1" applyAlignment="1">
      <alignment horizontal="right"/>
    </xf>
    <xf numFmtId="0" fontId="7" fillId="0" borderId="0" xfId="0" applyFont="1" applyFill="1" applyAlignment="1">
      <alignment horizontal="center" vertical="center" shrinkToFit="1"/>
    </xf>
    <xf numFmtId="0" fontId="62" fillId="0" borderId="0" xfId="0" applyFont="1" applyFill="1" applyAlignment="1">
      <alignment horizontal="center" vertical="center"/>
    </xf>
    <xf numFmtId="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4" fillId="0" borderId="62" xfId="0" applyNumberFormat="1" applyFont="1" applyFill="1" applyBorder="1" applyAlignment="1" applyProtection="1">
      <alignment horizontal="left" vertical="center" shrinkToFit="1"/>
      <protection/>
    </xf>
    <xf numFmtId="0" fontId="4" fillId="0" borderId="44" xfId="0" applyNumberFormat="1" applyFont="1" applyFill="1" applyBorder="1" applyAlignment="1" applyProtection="1">
      <alignment horizontal="left" vertical="center" shrinkToFit="1"/>
      <protection/>
    </xf>
    <xf numFmtId="0" fontId="4" fillId="0" borderId="63" xfId="0" applyNumberFormat="1" applyFont="1" applyFill="1" applyBorder="1" applyAlignment="1" applyProtection="1">
      <alignment horizontal="left" vertical="center" shrinkToFit="1"/>
      <protection/>
    </xf>
    <xf numFmtId="0" fontId="3" fillId="0" borderId="0" xfId="0" applyNumberFormat="1" applyFont="1" applyFill="1" applyBorder="1" applyAlignment="1" applyProtection="1">
      <alignment horizontal="center" vertical="center" wrapText="1"/>
      <protection/>
    </xf>
    <xf numFmtId="0" fontId="4" fillId="0" borderId="64" xfId="0" applyNumberFormat="1" applyFont="1" applyFill="1" applyBorder="1" applyAlignment="1" applyProtection="1">
      <alignment horizontal="left" vertical="center" shrinkToFit="1"/>
      <protection/>
    </xf>
    <xf numFmtId="0" fontId="4" fillId="0" borderId="54" xfId="0" applyNumberFormat="1" applyFont="1" applyFill="1" applyBorder="1" applyAlignment="1" applyProtection="1">
      <alignment horizontal="left" vertical="center" shrinkToFit="1"/>
      <protection/>
    </xf>
    <xf numFmtId="0" fontId="4" fillId="0" borderId="50" xfId="0" applyNumberFormat="1" applyFont="1" applyFill="1" applyBorder="1" applyAlignment="1" applyProtection="1">
      <alignment horizontal="left" vertical="center" shrinkToFit="1"/>
      <protection/>
    </xf>
    <xf numFmtId="0" fontId="4" fillId="0" borderId="0" xfId="0" applyNumberFormat="1" applyFont="1" applyFill="1" applyBorder="1" applyAlignment="1" applyProtection="1">
      <alignment horizontal="center" shrinkToFit="1"/>
      <protection/>
    </xf>
    <xf numFmtId="0" fontId="4" fillId="0" borderId="0" xfId="0" applyNumberFormat="1" applyFont="1" applyFill="1" applyBorder="1" applyAlignment="1" applyProtection="1">
      <alignment horizontal="center" shrinkToFit="1"/>
      <protection/>
    </xf>
    <xf numFmtId="0" fontId="0" fillId="0" borderId="0" xfId="0" applyFont="1" applyFill="1" applyAlignment="1">
      <alignment horizontal="center" wrapText="1"/>
    </xf>
    <xf numFmtId="0" fontId="4" fillId="0" borderId="46" xfId="0" applyNumberFormat="1" applyFont="1" applyFill="1" applyBorder="1" applyAlignment="1" applyProtection="1">
      <alignment horizontal="left" vertical="center" shrinkToFit="1"/>
      <protection/>
    </xf>
    <xf numFmtId="0" fontId="4" fillId="0" borderId="60" xfId="0" applyNumberFormat="1" applyFont="1" applyFill="1" applyBorder="1" applyAlignment="1" applyProtection="1">
      <alignment horizontal="left" vertical="center" shrinkToFit="1"/>
      <protection/>
    </xf>
    <xf numFmtId="0" fontId="4" fillId="0" borderId="65" xfId="0" applyNumberFormat="1" applyFont="1" applyFill="1" applyBorder="1" applyAlignment="1" applyProtection="1">
      <alignment horizontal="left" vertical="center" shrinkToFit="1"/>
      <protection/>
    </xf>
    <xf numFmtId="0" fontId="4" fillId="0" borderId="0" xfId="0" applyNumberFormat="1" applyFont="1" applyFill="1" applyBorder="1" applyAlignment="1" applyProtection="1">
      <alignment horizontal="center" vertical="top" shrinkToFit="1"/>
      <protection/>
    </xf>
    <xf numFmtId="0" fontId="4" fillId="0" borderId="66" xfId="0" applyNumberFormat="1" applyFont="1" applyFill="1" applyBorder="1" applyAlignment="1" applyProtection="1">
      <alignment horizontal="left" vertical="center" shrinkToFit="1"/>
      <protection/>
    </xf>
    <xf numFmtId="0" fontId="4" fillId="0" borderId="16" xfId="0" applyNumberFormat="1" applyFont="1" applyFill="1" applyBorder="1" applyAlignment="1" applyProtection="1">
      <alignment horizontal="left" vertical="center" shrinkToFit="1"/>
      <protection/>
    </xf>
    <xf numFmtId="0" fontId="4" fillId="0" borderId="17" xfId="0" applyNumberFormat="1" applyFont="1" applyFill="1" applyBorder="1" applyAlignment="1" applyProtection="1">
      <alignment horizontal="left" vertical="center" shrinkToFit="1"/>
      <protection/>
    </xf>
    <xf numFmtId="0" fontId="4" fillId="0" borderId="0" xfId="0" applyNumberFormat="1" applyFont="1" applyFill="1" applyBorder="1" applyAlignment="1" applyProtection="1">
      <alignment horizontal="left" vertical="center" shrinkToFit="1"/>
      <protection/>
    </xf>
    <xf numFmtId="0" fontId="4" fillId="0" borderId="0" xfId="0" applyNumberFormat="1" applyFont="1" applyFill="1" applyBorder="1" applyAlignment="1" applyProtection="1">
      <alignment horizontal="center" vertical="top" shrinkToFit="1"/>
      <protection/>
    </xf>
    <xf numFmtId="0" fontId="0" fillId="0" borderId="44" xfId="0" applyFont="1" applyFill="1" applyBorder="1" applyAlignment="1">
      <alignment horizontal="center" vertical="center" shrinkToFit="1"/>
    </xf>
    <xf numFmtId="0" fontId="4" fillId="0" borderId="59" xfId="0" applyNumberFormat="1" applyFont="1" applyFill="1" applyBorder="1" applyAlignment="1" applyProtection="1">
      <alignment horizontal="center" vertical="top" shrinkToFit="1"/>
      <protection/>
    </xf>
    <xf numFmtId="0" fontId="4" fillId="0" borderId="59" xfId="0" applyNumberFormat="1" applyFont="1" applyFill="1" applyBorder="1" applyAlignment="1" applyProtection="1">
      <alignment horizontal="center" shrinkToFit="1"/>
      <protection/>
    </xf>
    <xf numFmtId="0" fontId="4" fillId="0" borderId="67" xfId="0" applyNumberFormat="1" applyFont="1" applyFill="1" applyBorder="1" applyAlignment="1" applyProtection="1">
      <alignment horizontal="left" vertical="center" shrinkToFit="1"/>
      <protection/>
    </xf>
    <xf numFmtId="0" fontId="4" fillId="0" borderId="0" xfId="0" applyFont="1" applyFill="1" applyBorder="1" applyAlignment="1" applyProtection="1">
      <alignment horizontal="center" wrapText="1"/>
      <protection/>
    </xf>
    <xf numFmtId="0" fontId="4" fillId="0" borderId="0" xfId="0" applyFont="1" applyFill="1" applyBorder="1" applyAlignment="1" applyProtection="1">
      <alignment horizontal="center" vertical="top" wrapText="1"/>
      <protection/>
    </xf>
    <xf numFmtId="0" fontId="0" fillId="0" borderId="44" xfId="0" applyFont="1" applyFill="1" applyBorder="1" applyAlignment="1">
      <alignment horizontal="center" vertical="center" wrapText="1"/>
    </xf>
    <xf numFmtId="0" fontId="0" fillId="0" borderId="44" xfId="0" applyFont="1" applyFill="1" applyBorder="1" applyAlignment="1" applyProtection="1">
      <alignment horizontal="center" vertical="center" shrinkToFit="1"/>
      <protection/>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wrapText="1"/>
    </xf>
    <xf numFmtId="0" fontId="0" fillId="0" borderId="16" xfId="0" applyFont="1" applyFill="1" applyBorder="1" applyAlignment="1" applyProtection="1">
      <alignment horizontal="center" vertical="center" shrinkToFit="1"/>
      <protection/>
    </xf>
    <xf numFmtId="0" fontId="48" fillId="0" borderId="0"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65" fillId="0" borderId="0" xfId="0" applyNumberFormat="1" applyFont="1" applyFill="1" applyBorder="1" applyAlignment="1" applyProtection="1">
      <alignment horizontal="left" shrinkToFit="1"/>
      <protection/>
    </xf>
    <xf numFmtId="0" fontId="4" fillId="0" borderId="0"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wrapText="1"/>
      <protection/>
    </xf>
    <xf numFmtId="0" fontId="4" fillId="0" borderId="59" xfId="0"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shrinkToFi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6" fillId="0" borderId="0" xfId="0" applyNumberFormat="1" applyFont="1" applyFill="1" applyBorder="1" applyAlignment="1" applyProtection="1">
      <alignment horizontal="left" shrinkToFit="1"/>
      <protection/>
    </xf>
    <xf numFmtId="0" fontId="0" fillId="0" borderId="54" xfId="0" applyNumberFormat="1" applyFont="1" applyFill="1" applyBorder="1" applyAlignment="1">
      <alignment vertical="center" wrapText="1"/>
    </xf>
    <xf numFmtId="0" fontId="7" fillId="0" borderId="0" xfId="0" applyNumberFormat="1" applyFont="1" applyFill="1" applyAlignment="1">
      <alignment horizontal="center" vertical="top" shrinkToFit="1"/>
    </xf>
    <xf numFmtId="0" fontId="4" fillId="20" borderId="46" xfId="0" applyNumberFormat="1" applyFont="1" applyFill="1" applyBorder="1" applyAlignment="1" applyProtection="1">
      <alignment horizontal="left" vertical="center" shrinkToFit="1"/>
      <protection/>
    </xf>
    <xf numFmtId="0" fontId="4" fillId="20" borderId="60" xfId="0" applyNumberFormat="1" applyFont="1" applyFill="1" applyBorder="1" applyAlignment="1" applyProtection="1">
      <alignment horizontal="left" vertical="center" shrinkToFit="1"/>
      <protection/>
    </xf>
    <xf numFmtId="0" fontId="4" fillId="20" borderId="65" xfId="0" applyNumberFormat="1" applyFont="1" applyFill="1" applyBorder="1" applyAlignment="1" applyProtection="1">
      <alignment horizontal="left" vertical="center" shrinkToFit="1"/>
      <protection/>
    </xf>
    <xf numFmtId="0" fontId="64" fillId="0" borderId="68" xfId="0" applyNumberFormat="1" applyFont="1" applyFill="1" applyBorder="1" applyAlignment="1" applyProtection="1">
      <alignment horizontal="left" shrinkToFit="1"/>
      <protection/>
    </xf>
    <xf numFmtId="0" fontId="4" fillId="20" borderId="66" xfId="0" applyNumberFormat="1" applyFont="1" applyFill="1" applyBorder="1" applyAlignment="1" applyProtection="1">
      <alignment horizontal="left" vertical="center" shrinkToFit="1"/>
      <protection/>
    </xf>
    <xf numFmtId="0" fontId="4" fillId="20" borderId="16" xfId="0" applyNumberFormat="1" applyFont="1" applyFill="1" applyBorder="1" applyAlignment="1" applyProtection="1">
      <alignment horizontal="left" vertical="center" shrinkToFit="1"/>
      <protection/>
    </xf>
    <xf numFmtId="0" fontId="4" fillId="20" borderId="17" xfId="0" applyNumberFormat="1" applyFont="1" applyFill="1" applyBorder="1" applyAlignment="1" applyProtection="1">
      <alignment horizontal="left" vertical="center" shrinkToFit="1"/>
      <protection/>
    </xf>
    <xf numFmtId="0" fontId="4" fillId="20" borderId="62" xfId="0" applyNumberFormat="1" applyFont="1" applyFill="1" applyBorder="1" applyAlignment="1" applyProtection="1">
      <alignment horizontal="left" vertical="center" shrinkToFit="1"/>
      <protection/>
    </xf>
    <xf numFmtId="0" fontId="4" fillId="20" borderId="44" xfId="0" applyNumberFormat="1" applyFont="1" applyFill="1" applyBorder="1" applyAlignment="1" applyProtection="1">
      <alignment horizontal="left" vertical="center" shrinkToFit="1"/>
      <protection/>
    </xf>
    <xf numFmtId="0" fontId="4" fillId="20" borderId="63" xfId="0" applyNumberFormat="1" applyFont="1" applyFill="1" applyBorder="1" applyAlignment="1" applyProtection="1">
      <alignment horizontal="left" vertical="center" shrinkToFit="1"/>
      <protection/>
    </xf>
    <xf numFmtId="0" fontId="4" fillId="20" borderId="64" xfId="0" applyNumberFormat="1" applyFont="1" applyFill="1" applyBorder="1" applyAlignment="1" applyProtection="1">
      <alignment horizontal="left" vertical="center" shrinkToFit="1"/>
      <protection/>
    </xf>
    <xf numFmtId="0" fontId="4" fillId="20" borderId="54" xfId="0" applyNumberFormat="1" applyFont="1" applyFill="1" applyBorder="1" applyAlignment="1" applyProtection="1">
      <alignment horizontal="left" vertical="center" shrinkToFit="1"/>
      <protection/>
    </xf>
    <xf numFmtId="0" fontId="4" fillId="20" borderId="50" xfId="0" applyNumberFormat="1" applyFont="1" applyFill="1" applyBorder="1" applyAlignment="1" applyProtection="1">
      <alignment horizontal="left" vertical="center" shrinkToFit="1"/>
      <protection/>
    </xf>
    <xf numFmtId="0" fontId="0" fillId="0" borderId="62" xfId="0" applyNumberFormat="1" applyFont="1" applyFill="1" applyBorder="1" applyAlignment="1" applyProtection="1">
      <alignment horizontal="left" shrinkToFit="1"/>
      <protection/>
    </xf>
    <xf numFmtId="0" fontId="0" fillId="0" borderId="44" xfId="0" applyNumberFormat="1" applyFont="1" applyFill="1" applyBorder="1" applyAlignment="1" applyProtection="1">
      <alignment horizontal="left" shrinkToFit="1"/>
      <protection/>
    </xf>
    <xf numFmtId="0" fontId="0" fillId="0" borderId="63" xfId="0" applyNumberFormat="1" applyFont="1" applyFill="1" applyBorder="1" applyAlignment="1" applyProtection="1">
      <alignment horizontal="left" shrinkToFit="1"/>
      <protection/>
    </xf>
    <xf numFmtId="0" fontId="0" fillId="0" borderId="64" xfId="0" applyNumberFormat="1" applyFont="1" applyFill="1" applyBorder="1" applyAlignment="1" applyProtection="1">
      <alignment horizontal="left" vertical="top" shrinkToFit="1"/>
      <protection/>
    </xf>
    <xf numFmtId="0" fontId="0" fillId="0" borderId="54" xfId="0" applyNumberFormat="1" applyFont="1" applyFill="1" applyBorder="1" applyAlignment="1" applyProtection="1">
      <alignment horizontal="left" vertical="top" shrinkToFit="1"/>
      <protection/>
    </xf>
    <xf numFmtId="0" fontId="0" fillId="0" borderId="50" xfId="0" applyNumberFormat="1" applyFont="1" applyFill="1" applyBorder="1" applyAlignment="1" applyProtection="1">
      <alignment horizontal="left" vertical="top" shrinkToFit="1"/>
      <protection/>
    </xf>
    <xf numFmtId="0" fontId="0" fillId="0" borderId="46" xfId="0" applyNumberFormat="1" applyFont="1" applyFill="1" applyBorder="1" applyAlignment="1" applyProtection="1">
      <alignment horizontal="left" shrinkToFit="1"/>
      <protection/>
    </xf>
    <xf numFmtId="0" fontId="0" fillId="0" borderId="65"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66" xfId="0" applyNumberFormat="1" applyFont="1" applyFill="1" applyBorder="1" applyAlignment="1" applyProtection="1">
      <alignment horizontal="left" vertical="top" shrinkToFit="1"/>
      <protection/>
    </xf>
    <xf numFmtId="0" fontId="0" fillId="0" borderId="16" xfId="0" applyNumberFormat="1" applyFont="1" applyFill="1" applyBorder="1" applyAlignment="1" applyProtection="1">
      <alignment horizontal="left" vertical="top" shrinkToFit="1"/>
      <protection/>
    </xf>
    <xf numFmtId="0" fontId="0" fillId="0" borderId="17" xfId="0" applyNumberFormat="1" applyFont="1" applyFill="1" applyBorder="1" applyAlignment="1" applyProtection="1">
      <alignment horizontal="left" vertical="top" shrinkToFit="1"/>
      <protection/>
    </xf>
    <xf numFmtId="0" fontId="0" fillId="0" borderId="6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0" fontId="0" fillId="0" borderId="59" xfId="0" applyNumberFormat="1" applyFont="1" applyFill="1" applyBorder="1" applyAlignment="1" applyProtection="1">
      <alignment horizontal="center" vertical="top" shrinkToFit="1"/>
      <protection/>
    </xf>
    <xf numFmtId="0" fontId="0" fillId="0" borderId="63" xfId="0" applyNumberFormat="1" applyFont="1" applyFill="1" applyBorder="1" applyAlignment="1" applyProtection="1">
      <alignment horizontal="left" shrinkToFit="1"/>
      <protection/>
    </xf>
    <xf numFmtId="0" fontId="0" fillId="0" borderId="50" xfId="0" applyNumberFormat="1" applyFont="1" applyFill="1" applyBorder="1" applyAlignment="1" applyProtection="1">
      <alignment horizontal="left" vertical="top" shrinkToFit="1"/>
      <protection/>
    </xf>
    <xf numFmtId="0" fontId="0" fillId="0" borderId="0" xfId="0" applyFont="1" applyFill="1" applyBorder="1" applyAlignment="1" applyProtection="1">
      <alignment horizontal="center" vertical="top" wrapText="1"/>
      <protection/>
    </xf>
    <xf numFmtId="0" fontId="66" fillId="0" borderId="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xf>
    <xf numFmtId="0" fontId="0" fillId="20" borderId="46" xfId="0" applyNumberFormat="1" applyFont="1" applyFill="1" applyBorder="1" applyAlignment="1" applyProtection="1">
      <alignment horizontal="left" shrinkToFit="1"/>
      <protection/>
    </xf>
    <xf numFmtId="0" fontId="0" fillId="20" borderId="65" xfId="0" applyNumberFormat="1" applyFont="1" applyFill="1" applyBorder="1" applyAlignment="1" applyProtection="1">
      <alignment horizontal="left" shrinkToFit="1"/>
      <protection/>
    </xf>
    <xf numFmtId="0" fontId="56" fillId="0" borderId="68" xfId="0" applyNumberFormat="1" applyFont="1" applyFill="1" applyBorder="1" applyAlignment="1" applyProtection="1">
      <alignment horizontal="left" shrinkToFit="1"/>
      <protection/>
    </xf>
    <xf numFmtId="0" fontId="0" fillId="20" borderId="66" xfId="0" applyNumberFormat="1" applyFont="1" applyFill="1" applyBorder="1" applyAlignment="1" applyProtection="1">
      <alignment horizontal="left" vertical="top" shrinkToFit="1"/>
      <protection/>
    </xf>
    <xf numFmtId="0" fontId="0" fillId="20" borderId="16" xfId="0" applyNumberFormat="1" applyFont="1" applyFill="1" applyBorder="1" applyAlignment="1" applyProtection="1">
      <alignment horizontal="left" vertical="top" shrinkToFit="1"/>
      <protection/>
    </xf>
    <xf numFmtId="0" fontId="0" fillId="20" borderId="17" xfId="0" applyNumberFormat="1" applyFont="1" applyFill="1" applyBorder="1" applyAlignment="1" applyProtection="1">
      <alignment horizontal="left" vertical="top" shrinkToFit="1"/>
      <protection/>
    </xf>
    <xf numFmtId="0" fontId="0" fillId="20" borderId="62" xfId="0" applyNumberFormat="1" applyFont="1" applyFill="1" applyBorder="1" applyAlignment="1" applyProtection="1">
      <alignment horizontal="left" shrinkToFit="1"/>
      <protection/>
    </xf>
    <xf numFmtId="0" fontId="0" fillId="20" borderId="44" xfId="0" applyNumberFormat="1" applyFont="1" applyFill="1" applyBorder="1" applyAlignment="1" applyProtection="1">
      <alignment horizontal="left" shrinkToFit="1"/>
      <protection/>
    </xf>
    <xf numFmtId="0" fontId="0" fillId="20" borderId="63" xfId="0" applyNumberFormat="1" applyFont="1" applyFill="1" applyBorder="1" applyAlignment="1" applyProtection="1">
      <alignment horizontal="left" shrinkToFit="1"/>
      <protection/>
    </xf>
    <xf numFmtId="0" fontId="0" fillId="20" borderId="64" xfId="0" applyNumberFormat="1" applyFont="1" applyFill="1" applyBorder="1" applyAlignment="1" applyProtection="1">
      <alignment horizontal="left" vertical="top" shrinkToFit="1"/>
      <protection/>
    </xf>
    <xf numFmtId="0" fontId="0" fillId="20" borderId="54" xfId="0" applyNumberFormat="1" applyFont="1" applyFill="1" applyBorder="1" applyAlignment="1" applyProtection="1">
      <alignment horizontal="left" vertical="top" shrinkToFit="1"/>
      <protection/>
    </xf>
    <xf numFmtId="0" fontId="0" fillId="20" borderId="50" xfId="0" applyNumberFormat="1" applyFont="1" applyFill="1" applyBorder="1" applyAlignment="1" applyProtection="1">
      <alignment horizontal="left" vertical="top" shrinkToFit="1"/>
      <protection/>
    </xf>
    <xf numFmtId="0" fontId="7" fillId="0" borderId="0" xfId="0" applyFont="1" applyFill="1" applyAlignment="1">
      <alignment horizontal="right"/>
    </xf>
    <xf numFmtId="0" fontId="0" fillId="0" borderId="59" xfId="0" applyNumberFormat="1" applyFont="1" applyFill="1" applyBorder="1" applyAlignment="1" applyProtection="1">
      <alignment horizontal="left" vertical="top" shrinkToFit="1"/>
      <protection/>
    </xf>
    <xf numFmtId="0" fontId="0" fillId="0" borderId="0" xfId="0" applyNumberFormat="1" applyFont="1" applyFill="1" applyBorder="1" applyAlignment="1" applyProtection="1">
      <alignment horizontal="left" vertical="top" shrinkToFit="1"/>
      <protection/>
    </xf>
    <xf numFmtId="0" fontId="0" fillId="0" borderId="69" xfId="0" applyNumberFormat="1" applyFont="1" applyFill="1" applyBorder="1" applyAlignment="1" applyProtection="1">
      <alignment horizontal="left" vertical="top" shrinkToFit="1"/>
      <protection/>
    </xf>
    <xf numFmtId="0" fontId="0" fillId="0" borderId="46" xfId="0" applyNumberFormat="1" applyFont="1" applyFill="1" applyBorder="1" applyAlignment="1" applyProtection="1">
      <alignment horizontal="left" shrinkToFit="1"/>
      <protection/>
    </xf>
    <xf numFmtId="0" fontId="0" fillId="0" borderId="60" xfId="0" applyNumberFormat="1" applyFont="1" applyFill="1" applyBorder="1" applyAlignment="1" applyProtection="1">
      <alignment horizontal="left" shrinkToFit="1"/>
      <protection/>
    </xf>
    <xf numFmtId="0" fontId="0" fillId="0" borderId="65"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left" shrinkToFit="1"/>
      <protection/>
    </xf>
    <xf numFmtId="0" fontId="0" fillId="0" borderId="70" xfId="0" applyNumberFormat="1" applyFont="1" applyFill="1" applyBorder="1" applyAlignment="1" applyProtection="1">
      <alignment horizontal="center" vertical="top" shrinkToFit="1"/>
      <protection/>
    </xf>
    <xf numFmtId="0" fontId="0" fillId="0" borderId="66" xfId="0" applyNumberFormat="1" applyFont="1" applyFill="1" applyBorder="1" applyAlignment="1" applyProtection="1">
      <alignment horizontal="left" vertical="top" shrinkToFit="1"/>
      <protection/>
    </xf>
    <xf numFmtId="0" fontId="0" fillId="0" borderId="16" xfId="0" applyNumberFormat="1" applyFont="1" applyFill="1" applyBorder="1" applyAlignment="1" applyProtection="1">
      <alignment horizontal="left" vertical="top" shrinkToFit="1"/>
      <protection/>
    </xf>
    <xf numFmtId="0" fontId="0" fillId="0" borderId="17" xfId="0" applyNumberFormat="1" applyFont="1" applyFill="1" applyBorder="1" applyAlignment="1" applyProtection="1">
      <alignment horizontal="left" vertical="top" shrinkToFit="1"/>
      <protection/>
    </xf>
    <xf numFmtId="0" fontId="0" fillId="0" borderId="0" xfId="0" applyNumberFormat="1" applyFont="1" applyFill="1" applyBorder="1" applyAlignment="1" applyProtection="1">
      <alignment horizontal="left" shrinkToFit="1"/>
      <protection/>
    </xf>
    <xf numFmtId="0" fontId="0" fillId="0" borderId="0" xfId="0" applyFont="1" applyBorder="1" applyAlignment="1" applyProtection="1">
      <alignment horizontal="left" shrinkToFit="1"/>
      <protection/>
    </xf>
    <xf numFmtId="0" fontId="6" fillId="0" borderId="46" xfId="0" applyFont="1" applyFill="1" applyBorder="1" applyAlignment="1" applyProtection="1">
      <alignment horizontal="center" shrinkToFit="1"/>
      <protection locked="0"/>
    </xf>
    <xf numFmtId="0" fontId="6" fillId="0" borderId="59" xfId="0" applyFont="1" applyFill="1" applyBorder="1" applyAlignment="1" applyProtection="1">
      <alignment horizontal="center" shrinkToFit="1"/>
      <protection locked="0"/>
    </xf>
    <xf numFmtId="0" fontId="3" fillId="0" borderId="0" xfId="53" applyFont="1" applyAlignment="1" applyProtection="1">
      <alignment vertical="center" wrapText="1"/>
      <protection locked="0"/>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shrinkToFit="1"/>
      <protection/>
    </xf>
    <xf numFmtId="0" fontId="0" fillId="0" borderId="54" xfId="0" applyFont="1" applyBorder="1" applyAlignment="1" applyProtection="1">
      <alignment horizontal="center" shrinkToFit="1"/>
      <protection/>
    </xf>
    <xf numFmtId="0" fontId="0" fillId="0" borderId="54" xfId="0" applyFont="1" applyBorder="1" applyAlignment="1" applyProtection="1">
      <alignment horizontal="center"/>
      <protection/>
    </xf>
    <xf numFmtId="0" fontId="0" fillId="0" borderId="0" xfId="0" applyFont="1" applyAlignment="1" applyProtection="1">
      <alignment horizontal="right" vertical="center" wrapText="1"/>
      <protection/>
    </xf>
    <xf numFmtId="0" fontId="0" fillId="0" borderId="26" xfId="0" applyFont="1" applyBorder="1" applyAlignment="1" applyProtection="1">
      <alignment horizontal="center" vertical="center" shrinkToFit="1"/>
      <protection/>
    </xf>
    <xf numFmtId="0" fontId="0" fillId="0" borderId="66" xfId="0" applyFont="1" applyFill="1" applyBorder="1" applyAlignment="1" applyProtection="1">
      <alignment horizontal="left" vertical="top" shrinkToFit="1"/>
      <protection/>
    </xf>
    <xf numFmtId="0" fontId="0" fillId="0" borderId="16" xfId="0" applyFont="1" applyFill="1" applyBorder="1" applyAlignment="1" applyProtection="1">
      <alignment horizontal="left" vertical="top" shrinkToFit="1"/>
      <protection/>
    </xf>
    <xf numFmtId="0" fontId="0" fillId="0" borderId="0" xfId="0" applyFont="1" applyAlignment="1">
      <alignment horizontal="right" vertical="center"/>
    </xf>
    <xf numFmtId="0" fontId="0" fillId="4" borderId="0" xfId="0" applyFill="1" applyBorder="1" applyAlignment="1" applyProtection="1">
      <alignment horizontal="center" shrinkToFit="1"/>
      <protection/>
    </xf>
    <xf numFmtId="0" fontId="0" fillId="0" borderId="0" xfId="0" applyFont="1" applyBorder="1" applyAlignment="1">
      <alignment horizontal="center" shrinkToFit="1"/>
    </xf>
    <xf numFmtId="0" fontId="0"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Alignment="1">
      <alignment horizontal="center"/>
    </xf>
    <xf numFmtId="0" fontId="7" fillId="0" borderId="0" xfId="0" applyFont="1" applyBorder="1" applyAlignment="1">
      <alignment horizontal="right"/>
    </xf>
    <xf numFmtId="0" fontId="0" fillId="4" borderId="0" xfId="0" applyFont="1" applyFill="1" applyBorder="1" applyAlignment="1" applyProtection="1">
      <alignment horizontal="center" shrinkToFit="1"/>
      <protection/>
    </xf>
    <xf numFmtId="0" fontId="0" fillId="4" borderId="54" xfId="0" applyFont="1" applyFill="1" applyBorder="1" applyAlignment="1" applyProtection="1">
      <alignment horizontal="center" shrinkToFit="1"/>
      <protection/>
    </xf>
    <xf numFmtId="0" fontId="0" fillId="0" borderId="59" xfId="0" applyFont="1" applyBorder="1" applyAlignment="1" applyProtection="1">
      <alignment horizontal="center" shrinkToFit="1"/>
      <protection/>
    </xf>
    <xf numFmtId="0" fontId="0" fillId="0" borderId="0" xfId="0" applyFont="1" applyBorder="1" applyAlignment="1">
      <alignment/>
    </xf>
    <xf numFmtId="0" fontId="0" fillId="0" borderId="0" xfId="0" applyFont="1" applyAlignment="1">
      <alignment/>
    </xf>
    <xf numFmtId="0" fontId="50" fillId="0" borderId="0" xfId="0" applyFont="1" applyAlignment="1">
      <alignment horizontal="center" vertical="center" wrapText="1"/>
    </xf>
    <xf numFmtId="0" fontId="51" fillId="0" borderId="0" xfId="0" applyFont="1" applyAlignment="1">
      <alignment horizontal="center" vertical="center" wrapText="1"/>
    </xf>
    <xf numFmtId="0" fontId="6" fillId="0" borderId="0" xfId="0" applyFont="1" applyAlignment="1">
      <alignment horizontal="center" vertical="center" wrapText="1"/>
    </xf>
    <xf numFmtId="0" fontId="52"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53" fillId="4" borderId="71" xfId="0" applyFont="1" applyFill="1" applyBorder="1" applyAlignment="1">
      <alignment horizontal="center" vertical="center" wrapText="1"/>
    </xf>
    <xf numFmtId="0" fontId="52" fillId="0" borderId="54" xfId="0" applyFont="1" applyBorder="1" applyAlignment="1">
      <alignment horizontal="center" vertical="center" wrapText="1"/>
    </xf>
    <xf numFmtId="0" fontId="52" fillId="4" borderId="60" xfId="0" applyFont="1" applyFill="1" applyBorder="1" applyAlignment="1" applyProtection="1">
      <alignment horizontal="center" vertical="center" wrapText="1"/>
      <protection/>
    </xf>
    <xf numFmtId="0" fontId="52" fillId="0" borderId="60"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2" fillId="0" borderId="0" xfId="0" applyFont="1" applyBorder="1" applyAlignment="1">
      <alignment horizontal="center" vertical="center" wrapText="1"/>
    </xf>
    <xf numFmtId="0" fontId="52" fillId="4" borderId="0" xfId="0" applyFont="1" applyFill="1" applyBorder="1" applyAlignment="1" applyProtection="1">
      <alignment horizontal="center" vertical="center" wrapText="1"/>
      <protection/>
    </xf>
    <xf numFmtId="0" fontId="52" fillId="4" borderId="0" xfId="0" applyFont="1" applyFill="1" applyBorder="1" applyAlignment="1">
      <alignment horizontal="center" vertical="center" wrapText="1"/>
    </xf>
    <xf numFmtId="0" fontId="0" fillId="4" borderId="0" xfId="0" applyFont="1" applyFill="1" applyAlignment="1" applyProtection="1">
      <alignment vertical="center" wrapText="1"/>
      <protection/>
    </xf>
    <xf numFmtId="0" fontId="0" fillId="4" borderId="0" xfId="0" applyFont="1" applyFill="1" applyBorder="1" applyAlignment="1" applyProtection="1">
      <alignment shrinkToFit="1"/>
      <protection/>
    </xf>
    <xf numFmtId="0" fontId="18" fillId="4" borderId="0" xfId="0" applyFont="1" applyFill="1" applyBorder="1" applyAlignment="1">
      <alignment horizontal="center" shrinkToFit="1"/>
    </xf>
    <xf numFmtId="0" fontId="0" fillId="4" borderId="0" xfId="0" applyFont="1" applyFill="1" applyBorder="1" applyAlignment="1">
      <alignment horizontal="center" shrinkToFit="1"/>
    </xf>
    <xf numFmtId="0" fontId="0" fillId="0" borderId="0" xfId="0" applyFont="1" applyAlignment="1">
      <alignment horizontal="center" vertical="center" shrinkToFit="1"/>
    </xf>
    <xf numFmtId="0" fontId="0" fillId="4" borderId="0" xfId="0" applyFill="1" applyBorder="1" applyAlignment="1" applyProtection="1">
      <alignment shrinkToFit="1"/>
      <protection/>
    </xf>
    <xf numFmtId="0" fontId="0" fillId="4" borderId="0" xfId="0" applyFill="1" applyBorder="1" applyAlignment="1">
      <alignment horizontal="center" shrinkToFit="1"/>
    </xf>
    <xf numFmtId="0" fontId="6" fillId="0" borderId="46" xfId="0" applyFont="1" applyFill="1" applyBorder="1" applyAlignment="1" applyProtection="1">
      <alignment horizontal="left" shrinkToFit="1"/>
      <protection locked="0"/>
    </xf>
    <xf numFmtId="0" fontId="0" fillId="4" borderId="60" xfId="0" applyFont="1" applyFill="1" applyBorder="1" applyAlignment="1" applyProtection="1">
      <alignment vertical="top" shrinkToFit="1"/>
      <protection/>
    </xf>
    <xf numFmtId="0" fontId="0" fillId="0" borderId="0" xfId="0" applyBorder="1" applyAlignment="1" applyProtection="1">
      <alignment horizontal="center" shrinkToFit="1"/>
      <protection/>
    </xf>
    <xf numFmtId="0" fontId="0" fillId="4" borderId="0" xfId="0" applyFont="1" applyFill="1" applyBorder="1" applyAlignment="1" applyProtection="1">
      <alignment vertical="top" shrinkToFit="1"/>
      <protection/>
    </xf>
    <xf numFmtId="0" fontId="0" fillId="4" borderId="73" xfId="0" applyFont="1" applyFill="1" applyBorder="1" applyAlignment="1" applyProtection="1">
      <alignment vertical="top" shrinkToFit="1"/>
      <protection/>
    </xf>
    <xf numFmtId="0" fontId="0" fillId="0" borderId="59" xfId="0" applyFont="1" applyBorder="1" applyAlignment="1" applyProtection="1">
      <alignment vertical="top" shrinkToFit="1"/>
      <protection/>
    </xf>
    <xf numFmtId="0" fontId="0" fillId="4" borderId="70" xfId="0" applyFont="1" applyFill="1" applyBorder="1" applyAlignment="1" applyProtection="1">
      <alignment vertical="top" shrinkToFit="1"/>
      <protection/>
    </xf>
    <xf numFmtId="0" fontId="0" fillId="0" borderId="0" xfId="0" applyFont="1" applyBorder="1" applyAlignment="1" applyProtection="1">
      <alignment vertical="top" shrinkToFit="1"/>
      <protection/>
    </xf>
    <xf numFmtId="0" fontId="0" fillId="4" borderId="70" xfId="0" applyFill="1" applyBorder="1" applyAlignment="1" applyProtection="1">
      <alignment shrinkToFit="1"/>
      <protection/>
    </xf>
    <xf numFmtId="0" fontId="18" fillId="4" borderId="0" xfId="0" applyFont="1" applyFill="1" applyBorder="1" applyAlignment="1" applyProtection="1">
      <alignment horizontal="center" shrinkToFit="1"/>
      <protection/>
    </xf>
    <xf numFmtId="0" fontId="0" fillId="4" borderId="70" xfId="0" applyFont="1" applyFill="1" applyBorder="1" applyAlignment="1" applyProtection="1">
      <alignment shrinkToFit="1"/>
      <protection/>
    </xf>
    <xf numFmtId="0" fontId="0" fillId="4" borderId="54" xfId="0" applyFill="1" applyBorder="1" applyAlignment="1" applyProtection="1">
      <alignment shrinkToFit="1"/>
      <protection/>
    </xf>
    <xf numFmtId="0" fontId="18" fillId="4" borderId="54" xfId="0" applyFont="1" applyFill="1" applyBorder="1" applyAlignment="1" applyProtection="1">
      <alignment horizontal="center" shrinkToFit="1"/>
      <protection/>
    </xf>
    <xf numFmtId="0" fontId="6" fillId="0" borderId="59" xfId="0" applyFont="1" applyFill="1" applyBorder="1" applyAlignment="1" applyProtection="1">
      <alignment shrinkToFit="1"/>
      <protection locked="0"/>
    </xf>
    <xf numFmtId="0" fontId="18" fillId="4" borderId="0" xfId="0" applyFont="1" applyFill="1" applyBorder="1" applyAlignment="1" applyProtection="1">
      <alignment horizontal="center" vertical="top" shrinkToFit="1"/>
      <protection locked="0"/>
    </xf>
    <xf numFmtId="0" fontId="0" fillId="4" borderId="0" xfId="0" applyFont="1" applyFill="1" applyBorder="1" applyAlignment="1" applyProtection="1">
      <alignment horizontal="center" vertical="top" shrinkToFit="1"/>
      <protection locked="0"/>
    </xf>
    <xf numFmtId="0" fontId="0" fillId="0" borderId="59" xfId="0" applyBorder="1" applyAlignment="1" applyProtection="1">
      <alignment shrinkToFit="1"/>
      <protection/>
    </xf>
    <xf numFmtId="0" fontId="0" fillId="0" borderId="59" xfId="0" applyBorder="1" applyAlignment="1" applyProtection="1">
      <alignment horizontal="center" shrinkToFit="1"/>
      <protection/>
    </xf>
    <xf numFmtId="0" fontId="0" fillId="0" borderId="0" xfId="0" applyFont="1" applyBorder="1" applyAlignment="1" applyProtection="1">
      <alignment shrinkToFit="1"/>
      <protection/>
    </xf>
    <xf numFmtId="0" fontId="3" fillId="0" borderId="61" xfId="0" applyFont="1" applyBorder="1" applyAlignment="1">
      <alignment horizontal="center" vertical="center" textRotation="90" shrinkToFit="1"/>
    </xf>
    <xf numFmtId="0" fontId="3" fillId="0" borderId="61" xfId="0" applyFont="1" applyBorder="1" applyAlignment="1" applyProtection="1">
      <alignment horizontal="center" shrinkToFit="1"/>
      <protection/>
    </xf>
    <xf numFmtId="0" fontId="0" fillId="0" borderId="61" xfId="0" applyFont="1" applyBorder="1" applyAlignment="1" applyProtection="1">
      <alignment horizontal="center" shrinkToFit="1"/>
      <protection/>
    </xf>
    <xf numFmtId="0" fontId="0" fillId="0" borderId="61" xfId="0" applyFont="1" applyFill="1" applyBorder="1" applyAlignment="1" applyProtection="1">
      <alignment horizontal="center" shrinkToFit="1"/>
      <protection locked="0"/>
    </xf>
    <xf numFmtId="0" fontId="0" fillId="4" borderId="61" xfId="0" applyFont="1" applyFill="1" applyBorder="1" applyAlignment="1" applyProtection="1">
      <alignment horizontal="center" shrinkToFit="1"/>
      <protection/>
    </xf>
    <xf numFmtId="0" fontId="0" fillId="0" borderId="61" xfId="0" applyFont="1" applyBorder="1" applyAlignment="1" applyProtection="1">
      <alignment horizontal="left" shrinkToFit="1"/>
      <protection/>
    </xf>
    <xf numFmtId="0" fontId="0" fillId="4" borderId="54" xfId="0" applyFont="1" applyFill="1" applyBorder="1" applyAlignment="1" applyProtection="1">
      <alignment shrinkToFit="1"/>
      <protection/>
    </xf>
    <xf numFmtId="0" fontId="0" fillId="0" borderId="54" xfId="0" applyFont="1" applyBorder="1" applyAlignment="1" applyProtection="1">
      <alignment shrinkToFit="1"/>
      <protection/>
    </xf>
    <xf numFmtId="0" fontId="18" fillId="4" borderId="54" xfId="0" applyFont="1" applyFill="1" applyBorder="1" applyAlignment="1">
      <alignment horizontal="center" shrinkToFit="1"/>
    </xf>
    <xf numFmtId="0" fontId="0" fillId="4" borderId="54" xfId="0" applyFont="1" applyFill="1" applyBorder="1" applyAlignment="1">
      <alignment horizontal="center" shrinkToFit="1"/>
    </xf>
    <xf numFmtId="0" fontId="0" fillId="0" borderId="54" xfId="0" applyFont="1" applyBorder="1" applyAlignment="1">
      <alignment horizontal="center" vertical="center" shrinkToFit="1"/>
    </xf>
    <xf numFmtId="0" fontId="0" fillId="4" borderId="0" xfId="0" applyFill="1" applyBorder="1" applyAlignment="1" applyProtection="1">
      <alignment vertical="top" shrinkToFit="1"/>
      <protection/>
    </xf>
    <xf numFmtId="0" fontId="0" fillId="0" borderId="0" xfId="0" applyBorder="1" applyAlignment="1" applyProtection="1">
      <alignment vertical="top" shrinkToFit="1"/>
      <protection/>
    </xf>
    <xf numFmtId="0" fontId="0" fillId="0" borderId="0" xfId="0" applyBorder="1" applyAlignment="1" applyProtection="1">
      <alignment shrinkToFit="1"/>
      <protection/>
    </xf>
    <xf numFmtId="0" fontId="0" fillId="0" borderId="60" xfId="0" applyFont="1" applyBorder="1" applyAlignment="1" applyProtection="1">
      <alignment vertical="top" shrinkToFit="1"/>
      <protection locked="0"/>
    </xf>
    <xf numFmtId="0" fontId="16" fillId="0" borderId="0" xfId="0" applyFont="1" applyAlignment="1">
      <alignment vertical="center"/>
    </xf>
    <xf numFmtId="0" fontId="16" fillId="0" borderId="0" xfId="0" applyFont="1" applyAlignment="1">
      <alignment horizontal="left" vertical="center"/>
    </xf>
    <xf numFmtId="0" fontId="0" fillId="0" borderId="0" xfId="0" applyFont="1" applyBorder="1" applyAlignment="1">
      <alignment horizontal="left" vertical="center" shrinkToFit="1"/>
    </xf>
    <xf numFmtId="0" fontId="0" fillId="0" borderId="46"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left" vertical="center"/>
    </xf>
    <xf numFmtId="0" fontId="0" fillId="0" borderId="59"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7" fillId="0" borderId="0" xfId="0" applyFont="1" applyAlignment="1">
      <alignment horizontal="center" vertical="top" wrapText="1"/>
    </xf>
    <xf numFmtId="0" fontId="0" fillId="0" borderId="59" xfId="0" applyFont="1" applyFill="1" applyBorder="1" applyAlignment="1" applyProtection="1">
      <alignment horizontal="center" vertical="top" shrinkToFit="1"/>
      <protection/>
    </xf>
    <xf numFmtId="0" fontId="0" fillId="0" borderId="0" xfId="0" applyFont="1" applyFill="1" applyAlignment="1" applyProtection="1">
      <alignment vertical="center"/>
      <protection/>
    </xf>
    <xf numFmtId="0" fontId="0" fillId="0" borderId="0" xfId="0" applyFont="1" applyFill="1" applyBorder="1" applyAlignment="1" applyProtection="1">
      <alignment/>
      <protection/>
    </xf>
    <xf numFmtId="0" fontId="49" fillId="0" borderId="0" xfId="0" applyFont="1" applyFill="1" applyBorder="1" applyAlignment="1">
      <alignment horizontal="center" vertical="center"/>
    </xf>
    <xf numFmtId="0" fontId="0" fillId="0" borderId="54" xfId="0" applyFont="1" applyFill="1" applyBorder="1" applyAlignment="1" applyProtection="1">
      <alignment/>
      <protection/>
    </xf>
    <xf numFmtId="0" fontId="7" fillId="0" borderId="0" xfId="0" applyFont="1" applyFill="1" applyBorder="1" applyAlignment="1">
      <alignment/>
    </xf>
    <xf numFmtId="0" fontId="0" fillId="0" borderId="0" xfId="0" applyFont="1" applyFill="1" applyBorder="1" applyAlignment="1" applyProtection="1">
      <alignment vertical="center"/>
      <protection/>
    </xf>
    <xf numFmtId="0" fontId="0" fillId="0" borderId="62" xfId="0" applyFont="1" applyFill="1" applyBorder="1" applyAlignment="1" applyProtection="1">
      <alignment horizontal="left" shrinkToFit="1"/>
      <protection/>
    </xf>
    <xf numFmtId="0" fontId="0" fillId="0" borderId="44" xfId="0" applyFont="1" applyFill="1" applyBorder="1" applyAlignment="1" applyProtection="1">
      <alignment horizontal="left" shrinkToFit="1"/>
      <protection/>
    </xf>
    <xf numFmtId="0" fontId="0" fillId="0" borderId="63" xfId="0" applyFont="1" applyFill="1" applyBorder="1" applyAlignment="1" applyProtection="1">
      <alignment horizontal="left" shrinkToFit="1"/>
      <protection/>
    </xf>
    <xf numFmtId="0" fontId="3" fillId="0" borderId="0" xfId="0" applyFont="1" applyFill="1" applyBorder="1" applyAlignment="1" applyProtection="1">
      <alignment horizontal="center" vertical="center" wrapText="1"/>
      <protection/>
    </xf>
    <xf numFmtId="0" fontId="0" fillId="0" borderId="64" xfId="0" applyFont="1" applyFill="1" applyBorder="1" applyAlignment="1" applyProtection="1">
      <alignment horizontal="left" vertical="top" shrinkToFit="1"/>
      <protection/>
    </xf>
    <xf numFmtId="0" fontId="0" fillId="0" borderId="54" xfId="0" applyFont="1" applyFill="1" applyBorder="1" applyAlignment="1" applyProtection="1">
      <alignment horizontal="left" vertical="top" shrinkToFit="1"/>
      <protection/>
    </xf>
    <xf numFmtId="0" fontId="0" fillId="0" borderId="50" xfId="0" applyFont="1" applyFill="1" applyBorder="1" applyAlignment="1" applyProtection="1">
      <alignment horizontal="left" vertical="top" shrinkToFit="1"/>
      <protection/>
    </xf>
    <xf numFmtId="0" fontId="0" fillId="0" borderId="46" xfId="0" applyFont="1" applyFill="1" applyBorder="1" applyAlignment="1" applyProtection="1">
      <alignment horizontal="left" shrinkToFit="1"/>
      <protection/>
    </xf>
    <xf numFmtId="0" fontId="0" fillId="0" borderId="65" xfId="0" applyFont="1" applyFill="1" applyBorder="1" applyAlignment="1" applyProtection="1">
      <alignment horizontal="left" shrinkToFit="1"/>
      <protection/>
    </xf>
    <xf numFmtId="0" fontId="0" fillId="0" borderId="0" xfId="0" applyFont="1" applyFill="1" applyBorder="1" applyAlignment="1" applyProtection="1">
      <alignment horizontal="center" vertical="top" shrinkToFit="1"/>
      <protection/>
    </xf>
    <xf numFmtId="0" fontId="0" fillId="0" borderId="17" xfId="0" applyFont="1" applyFill="1" applyBorder="1" applyAlignment="1" applyProtection="1">
      <alignment horizontal="left" vertical="top" shrinkToFit="1"/>
      <protection/>
    </xf>
    <xf numFmtId="0" fontId="0" fillId="0" borderId="67" xfId="0" applyFont="1" applyFill="1" applyBorder="1" applyAlignment="1" applyProtection="1">
      <alignment horizontal="left" shrinkToFit="1"/>
      <protection/>
    </xf>
    <xf numFmtId="0" fontId="0" fillId="0" borderId="59" xfId="0" applyFont="1" applyFill="1" applyBorder="1" applyAlignment="1" applyProtection="1">
      <alignment horizontal="center" vertical="top" shrinkToFit="1"/>
      <protection/>
    </xf>
    <xf numFmtId="0" fontId="0" fillId="0" borderId="63" xfId="0" applyFont="1" applyFill="1" applyBorder="1" applyAlignment="1" applyProtection="1">
      <alignment horizontal="left" shrinkToFit="1"/>
      <protection/>
    </xf>
    <xf numFmtId="0" fontId="0" fillId="0" borderId="50" xfId="0" applyFont="1" applyFill="1" applyBorder="1" applyAlignment="1" applyProtection="1">
      <alignment horizontal="left" vertical="top" shrinkToFit="1"/>
      <protection/>
    </xf>
    <xf numFmtId="0" fontId="11" fillId="0" borderId="57" xfId="0" applyFont="1" applyFill="1" applyBorder="1" applyAlignment="1" applyProtection="1">
      <alignment horizontal="center" shrinkToFit="1"/>
      <protection locked="0"/>
    </xf>
    <xf numFmtId="0" fontId="0" fillId="0" borderId="54" xfId="0" applyFont="1" applyFill="1" applyBorder="1" applyAlignment="1" applyProtection="1">
      <alignment horizontal="left" shrinkToFit="1"/>
      <protection/>
    </xf>
    <xf numFmtId="0" fontId="0" fillId="0" borderId="60" xfId="0"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wrapText="1"/>
      <protection/>
    </xf>
    <xf numFmtId="0" fontId="0" fillId="20" borderId="0" xfId="0" applyFill="1" applyAlignment="1" applyProtection="1">
      <alignment/>
      <protection/>
    </xf>
    <xf numFmtId="1" fontId="0" fillId="20" borderId="14" xfId="0" applyNumberFormat="1" applyFont="1" applyFill="1" applyBorder="1" applyAlignment="1" applyProtection="1">
      <alignment horizontal="center" vertical="center"/>
      <protection/>
    </xf>
    <xf numFmtId="1" fontId="0" fillId="0" borderId="25" xfId="0" applyNumberFormat="1" applyFont="1" applyFill="1" applyBorder="1" applyAlignment="1" applyProtection="1">
      <alignment horizontal="center" vertical="center" shrinkToFit="1"/>
      <protection/>
    </xf>
    <xf numFmtId="1" fontId="0" fillId="0" borderId="26" xfId="0" applyNumberFormat="1" applyFont="1" applyFill="1" applyBorder="1" applyAlignment="1" applyProtection="1">
      <alignment horizontal="center" vertical="center" shrinkToFit="1"/>
      <protection/>
    </xf>
    <xf numFmtId="1" fontId="0" fillId="0" borderId="28" xfId="0" applyNumberFormat="1" applyFont="1" applyFill="1" applyBorder="1" applyAlignment="1" applyProtection="1">
      <alignment horizontal="center" vertical="center" shrinkToFit="1"/>
      <protection/>
    </xf>
    <xf numFmtId="1" fontId="0" fillId="0" borderId="74" xfId="0" applyNumberFormat="1" applyFont="1" applyFill="1" applyBorder="1" applyAlignment="1" applyProtection="1">
      <alignment horizontal="center" vertical="center" shrinkToFit="1"/>
      <protection/>
    </xf>
    <xf numFmtId="1" fontId="0" fillId="0" borderId="46" xfId="0" applyNumberFormat="1" applyFont="1" applyFill="1" applyBorder="1" applyAlignment="1" applyProtection="1">
      <alignment horizontal="center" vertical="center" shrinkToFit="1"/>
      <protection/>
    </xf>
    <xf numFmtId="0" fontId="0" fillId="0" borderId="0" xfId="0" applyFont="1" applyFill="1" applyBorder="1" applyAlignment="1" applyProtection="1">
      <alignment horizontal="center" wrapText="1"/>
      <protection/>
    </xf>
    <xf numFmtId="0" fontId="4" fillId="0" borderId="0" xfId="0" applyNumberFormat="1" applyFont="1" applyFill="1" applyBorder="1" applyAlignment="1" applyProtection="1">
      <alignment horizontal="center" vertical="center" shrinkToFit="1"/>
      <protection/>
    </xf>
    <xf numFmtId="0" fontId="0" fillId="0" borderId="54"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right"/>
      <protection/>
    </xf>
    <xf numFmtId="0" fontId="7" fillId="0" borderId="0" xfId="0" applyNumberFormat="1" applyFont="1" applyFill="1" applyAlignment="1" applyProtection="1">
      <alignment horizontal="left" shrinkToFit="1"/>
      <protection/>
    </xf>
    <xf numFmtId="0" fontId="0" fillId="0" borderId="54"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vertical="top" shrinkToFit="1"/>
      <protection/>
    </xf>
    <xf numFmtId="0" fontId="0" fillId="0" borderId="59"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pplyProtection="1">
      <alignment shrinkToFi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ill="1" applyAlignment="1" applyProtection="1">
      <alignment vertical="center" shrinkToFit="1"/>
      <protection/>
    </xf>
    <xf numFmtId="0" fontId="0" fillId="0" borderId="59" xfId="0" applyNumberFormat="1" applyFont="1" applyFill="1" applyBorder="1" applyAlignment="1" applyProtection="1">
      <alignment horizontal="left" shrinkToFit="1"/>
      <protection/>
    </xf>
    <xf numFmtId="0" fontId="0" fillId="0" borderId="0" xfId="0" applyNumberFormat="1" applyFill="1" applyBorder="1" applyAlignment="1" applyProtection="1">
      <alignment horizontal="center" shrinkToFit="1"/>
      <protection/>
    </xf>
    <xf numFmtId="0" fontId="0" fillId="0" borderId="59" xfId="0" applyNumberFormat="1" applyFill="1" applyBorder="1" applyAlignment="1" applyProtection="1">
      <alignment horizontal="center" vertical="top" shrinkToFit="1"/>
      <protection/>
    </xf>
    <xf numFmtId="0" fontId="0" fillId="0" borderId="59" xfId="0" applyNumberFormat="1" applyFill="1" applyBorder="1" applyAlignment="1" applyProtection="1">
      <alignment shrinkToFit="1"/>
      <protection/>
    </xf>
    <xf numFmtId="0" fontId="0" fillId="0" borderId="59"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49" fontId="16" fillId="0" borderId="0" xfId="0" applyNumberFormat="1" applyFont="1" applyFill="1" applyBorder="1" applyAlignment="1" applyProtection="1">
      <alignment horizontal="center" vertical="center" wrapText="1"/>
      <protection/>
    </xf>
    <xf numFmtId="0" fontId="0" fillId="0" borderId="70" xfId="0" applyNumberFormat="1" applyFont="1" applyFill="1" applyBorder="1" applyAlignment="1" applyProtection="1">
      <alignment horizontal="center" shrinkToFit="1"/>
      <protection/>
    </xf>
    <xf numFmtId="0" fontId="0" fillId="0" borderId="0" xfId="53" applyNumberFormat="1" applyFont="1" applyFill="1" applyBorder="1" applyAlignment="1" applyProtection="1">
      <alignment horizontal="left" shrinkToFit="1"/>
      <protection/>
    </xf>
    <xf numFmtId="0" fontId="7" fillId="0" borderId="0" xfId="0" applyFont="1" applyFill="1" applyBorder="1" applyAlignment="1" applyProtection="1">
      <alignment horizontal="center" vertical="top" wrapText="1"/>
      <protection/>
    </xf>
    <xf numFmtId="0" fontId="7" fillId="0" borderId="0"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50" fillId="0" borderId="0" xfId="0" applyFont="1" applyAlignment="1" applyProtection="1">
      <alignment horizontal="center" vertical="center" wrapText="1"/>
      <protection/>
    </xf>
    <xf numFmtId="0" fontId="7" fillId="0" borderId="72" xfId="0" applyFont="1" applyBorder="1" applyAlignment="1" applyProtection="1">
      <alignment horizontal="center" vertical="center" wrapText="1"/>
      <protection/>
    </xf>
    <xf numFmtId="0" fontId="52" fillId="0" borderId="54" xfId="0" applyFont="1" applyBorder="1" applyAlignment="1" applyProtection="1">
      <alignment horizontal="center" vertical="center" wrapText="1"/>
      <protection/>
    </xf>
    <xf numFmtId="0" fontId="0" fillId="0" borderId="70" xfId="0" applyBorder="1" applyAlignment="1" applyProtection="1">
      <alignment shrinkToFit="1"/>
      <protection/>
    </xf>
    <xf numFmtId="0" fontId="0" fillId="0" borderId="70" xfId="0" applyFont="1" applyBorder="1" applyAlignment="1" applyProtection="1">
      <alignment shrinkToFit="1"/>
      <protection/>
    </xf>
    <xf numFmtId="0" fontId="0" fillId="0" borderId="54" xfId="0" applyFont="1" applyBorder="1" applyAlignment="1" applyProtection="1">
      <alignment vertical="center" wrapText="1"/>
      <protection/>
    </xf>
    <xf numFmtId="0" fontId="0" fillId="0" borderId="54" xfId="0" applyFont="1" applyBorder="1" applyAlignment="1" applyProtection="1">
      <alignment vertical="center" shrinkToFit="1"/>
      <protection/>
    </xf>
    <xf numFmtId="0" fontId="0" fillId="0" borderId="54" xfId="0" applyFont="1" applyFill="1" applyBorder="1" applyAlignment="1" applyProtection="1">
      <alignment vertical="center" wrapText="1"/>
      <protection/>
    </xf>
    <xf numFmtId="0" fontId="56" fillId="0" borderId="59" xfId="0" applyFont="1" applyFill="1" applyBorder="1" applyAlignment="1" applyProtection="1">
      <alignment horizontal="center" shrinkToFit="1"/>
      <protection/>
    </xf>
    <xf numFmtId="0" fontId="0" fillId="0" borderId="0" xfId="0" applyFont="1" applyFill="1" applyAlignment="1" applyProtection="1">
      <alignment vertical="center" shrinkToFit="1"/>
      <protection/>
    </xf>
    <xf numFmtId="0" fontId="56" fillId="0" borderId="0" xfId="0" applyNumberFormat="1" applyFont="1" applyFill="1" applyBorder="1" applyAlignment="1" applyProtection="1">
      <alignment horizontal="left" shrinkToFit="1"/>
      <protection/>
    </xf>
    <xf numFmtId="0" fontId="56" fillId="0" borderId="46" xfId="0" applyNumberFormat="1" applyFont="1" applyFill="1" applyBorder="1" applyAlignment="1" applyProtection="1">
      <alignment horizontal="center" shrinkToFit="1"/>
      <protection/>
    </xf>
    <xf numFmtId="0" fontId="0" fillId="0" borderId="0" xfId="0" applyNumberFormat="1" applyFont="1" applyFill="1" applyAlignment="1" applyProtection="1">
      <alignment vertical="center" wrapText="1"/>
      <protection/>
    </xf>
    <xf numFmtId="0" fontId="16" fillId="0" borderId="0" xfId="0" applyFont="1" applyFill="1" applyBorder="1" applyAlignment="1" applyProtection="1">
      <alignment horizontal="center" vertical="center" wrapText="1"/>
      <protection/>
    </xf>
    <xf numFmtId="49" fontId="7" fillId="0" borderId="0" xfId="0" applyNumberFormat="1" applyFont="1" applyFill="1" applyAlignment="1" applyProtection="1">
      <alignment horizontal="center" vertical="center" wrapText="1"/>
      <protection/>
    </xf>
    <xf numFmtId="0" fontId="16" fillId="0" borderId="0" xfId="0" applyFont="1" applyFill="1" applyAlignment="1" applyProtection="1">
      <alignment horizontal="center" vertical="center" wrapText="1"/>
      <protection/>
    </xf>
    <xf numFmtId="0" fontId="16"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Font="1" applyBorder="1" applyAlignment="1" applyProtection="1">
      <alignment horizontal="center" wrapText="1"/>
      <protection/>
    </xf>
    <xf numFmtId="49" fontId="0" fillId="0" borderId="0" xfId="0" applyNumberFormat="1" applyFont="1" applyBorder="1" applyAlignment="1" applyProtection="1">
      <alignment wrapText="1"/>
      <protection/>
    </xf>
    <xf numFmtId="0" fontId="3" fillId="0" borderId="70" xfId="0" applyFont="1" applyBorder="1" applyAlignment="1" applyProtection="1">
      <alignment horizontal="center" vertical="center" shrinkToFit="1"/>
      <protection/>
    </xf>
    <xf numFmtId="0" fontId="0" fillId="0" borderId="0" xfId="0" applyFont="1" applyFill="1" applyAlignment="1" applyProtection="1">
      <alignment horizontal="center" wrapText="1"/>
      <protection/>
    </xf>
    <xf numFmtId="0" fontId="56" fillId="0" borderId="59" xfId="0" applyNumberFormat="1" applyFont="1" applyFill="1" applyBorder="1" applyAlignment="1" applyProtection="1">
      <alignment horizontal="center" shrinkToFit="1"/>
      <protection/>
    </xf>
    <xf numFmtId="49" fontId="0" fillId="0" borderId="0" xfId="0" applyNumberFormat="1" applyFont="1" applyFill="1" applyBorder="1" applyAlignment="1" applyProtection="1">
      <alignment wrapText="1"/>
      <protection/>
    </xf>
    <xf numFmtId="0" fontId="56" fillId="0" borderId="73" xfId="0" applyNumberFormat="1" applyFont="1" applyFill="1" applyBorder="1" applyAlignment="1" applyProtection="1">
      <alignment vertical="top" shrinkToFit="1"/>
      <protection/>
    </xf>
    <xf numFmtId="0" fontId="0" fillId="0" borderId="54"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center" vertical="top" shrinkToFit="1"/>
      <protection/>
    </xf>
    <xf numFmtId="0" fontId="0" fillId="0" borderId="0" xfId="0" applyFont="1" applyFill="1" applyBorder="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0" xfId="0" applyNumberFormat="1" applyFont="1" applyFill="1" applyBorder="1" applyAlignment="1" applyProtection="1">
      <alignment vertical="center" wrapText="1"/>
      <protection/>
    </xf>
    <xf numFmtId="0" fontId="3" fillId="0" borderId="70" xfId="0" applyFont="1" applyFill="1" applyBorder="1" applyAlignment="1" applyProtection="1">
      <alignment horizontal="center" shrinkToFit="1"/>
      <protection/>
    </xf>
    <xf numFmtId="0" fontId="5" fillId="0" borderId="70" xfId="0" applyFont="1" applyFill="1" applyBorder="1" applyAlignment="1" applyProtection="1">
      <alignment horizontal="center" vertical="top" shrinkToFit="1"/>
      <protection/>
    </xf>
    <xf numFmtId="0" fontId="0" fillId="0" borderId="0" xfId="53"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56" fillId="0" borderId="60" xfId="0" applyNumberFormat="1" applyFont="1" applyFill="1" applyBorder="1" applyAlignment="1" applyProtection="1">
      <alignment vertical="top" shrinkToFit="1"/>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wrapText="1"/>
      <protection/>
    </xf>
    <xf numFmtId="0" fontId="56" fillId="0" borderId="59"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wrapText="1"/>
      <protection/>
    </xf>
    <xf numFmtId="0" fontId="56" fillId="0" borderId="59" xfId="0" applyNumberFormat="1" applyFont="1" applyFill="1" applyBorder="1" applyAlignment="1" applyProtection="1">
      <alignment wrapText="1"/>
      <protection/>
    </xf>
    <xf numFmtId="0" fontId="0" fillId="0" borderId="59" xfId="0" applyNumberFormat="1" applyFill="1" applyBorder="1" applyAlignment="1" applyProtection="1">
      <alignment wrapText="1"/>
      <protection/>
    </xf>
    <xf numFmtId="0" fontId="0" fillId="0" borderId="0" xfId="0" applyNumberFormat="1" applyFill="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59" xfId="0" applyNumberFormat="1" applyFont="1" applyFill="1" applyBorder="1" applyAlignment="1" applyProtection="1">
      <alignment wrapText="1"/>
      <protection/>
    </xf>
    <xf numFmtId="0" fontId="0" fillId="0" borderId="59" xfId="0" applyNumberFormat="1" applyFill="1" applyBorder="1" applyAlignment="1" applyProtection="1">
      <alignment horizontal="center" wrapText="1"/>
      <protection/>
    </xf>
    <xf numFmtId="0" fontId="0" fillId="0" borderId="0" xfId="0" applyNumberFormat="1" applyFont="1" applyFill="1" applyBorder="1" applyAlignment="1" applyProtection="1">
      <alignment horizontal="left" vertical="center"/>
      <protection/>
    </xf>
    <xf numFmtId="0" fontId="56" fillId="0" borderId="59" xfId="0" applyNumberFormat="1" applyFont="1" applyFill="1" applyBorder="1" applyAlignment="1" applyProtection="1">
      <alignment horizontal="left" shrinkToFit="1"/>
      <protection/>
    </xf>
    <xf numFmtId="0" fontId="0" fillId="0" borderId="0" xfId="0" applyNumberFormat="1" applyFill="1" applyAlignment="1" applyProtection="1">
      <alignment horizontal="left" vertical="center"/>
      <protection/>
    </xf>
    <xf numFmtId="0" fontId="56" fillId="0" borderId="59" xfId="0" applyNumberFormat="1" applyFont="1" applyFill="1" applyBorder="1" applyAlignment="1" applyProtection="1">
      <alignment shrinkToFit="1"/>
      <protection/>
    </xf>
    <xf numFmtId="0" fontId="0" fillId="0" borderId="59" xfId="0" applyNumberFormat="1" applyFont="1" applyFill="1" applyBorder="1" applyAlignment="1" applyProtection="1">
      <alignment shrinkToFit="1"/>
      <protection/>
    </xf>
    <xf numFmtId="0" fontId="0" fillId="0" borderId="0" xfId="0" applyNumberFormat="1" applyFill="1" applyBorder="1" applyAlignment="1" applyProtection="1">
      <alignment vertical="center" shrinkToFit="1"/>
      <protection/>
    </xf>
    <xf numFmtId="0" fontId="0" fillId="0" borderId="0" xfId="0" applyNumberFormat="1" applyFont="1" applyFill="1" applyAlignment="1" applyProtection="1">
      <alignment horizontal="left" shrinkToFi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top" shrinkToFit="1"/>
      <protection/>
    </xf>
    <xf numFmtId="0" fontId="0" fillId="0" borderId="0" xfId="0" applyNumberForma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0" fillId="0" borderId="0" xfId="0" applyNumberFormat="1" applyFill="1" applyBorder="1" applyAlignment="1" applyProtection="1">
      <alignment vertical="top"/>
      <protection/>
    </xf>
    <xf numFmtId="0" fontId="0" fillId="0" borderId="0" xfId="0" applyNumberFormat="1" applyFont="1" applyFill="1" applyAlignment="1" applyProtection="1">
      <alignment vertical="top"/>
      <protection/>
    </xf>
    <xf numFmtId="0" fontId="7" fillId="0" borderId="0" xfId="0" applyFont="1" applyFill="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7"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vertical="center" wrapText="1"/>
      <protection/>
    </xf>
    <xf numFmtId="0" fontId="3" fillId="0" borderId="0" xfId="0" applyNumberFormat="1" applyFont="1" applyFill="1" applyAlignment="1" applyProtection="1">
      <alignment horizontal="center" vertical="center" wrapText="1"/>
      <protection/>
    </xf>
    <xf numFmtId="0" fontId="16" fillId="0" borderId="0" xfId="0" applyFont="1" applyFill="1" applyBorder="1" applyAlignment="1" applyProtection="1">
      <alignment vertical="center" shrinkToFit="1"/>
      <protection/>
    </xf>
    <xf numFmtId="0" fontId="16" fillId="0" borderId="59" xfId="0" applyFont="1" applyFill="1" applyBorder="1" applyAlignment="1" applyProtection="1">
      <alignment horizontal="center" vertical="center" shrinkToFit="1"/>
      <protection/>
    </xf>
    <xf numFmtId="49" fontId="16" fillId="0" borderId="70" xfId="0" applyNumberFormat="1" applyFont="1" applyFill="1" applyBorder="1" applyAlignment="1" applyProtection="1">
      <alignment vertical="center" wrapText="1"/>
      <protection/>
    </xf>
    <xf numFmtId="49" fontId="16" fillId="0" borderId="0" xfId="0" applyNumberFormat="1" applyFont="1" applyFill="1" applyBorder="1" applyAlignment="1" applyProtection="1">
      <alignment vertical="center" wrapText="1"/>
      <protection/>
    </xf>
    <xf numFmtId="0" fontId="16" fillId="0" borderId="59" xfId="0" applyNumberFormat="1" applyFont="1" applyFill="1" applyBorder="1" applyAlignment="1" applyProtection="1">
      <alignment vertical="center" wrapText="1"/>
      <protection/>
    </xf>
    <xf numFmtId="0" fontId="16" fillId="0" borderId="0" xfId="0" applyNumberFormat="1" applyFont="1" applyFill="1" applyBorder="1" applyAlignment="1" applyProtection="1">
      <alignment vertical="center" wrapText="1"/>
      <protection/>
    </xf>
    <xf numFmtId="0" fontId="16" fillId="0" borderId="70" xfId="0" applyNumberFormat="1" applyFont="1" applyFill="1" applyBorder="1" applyAlignment="1" applyProtection="1">
      <alignment vertical="center" wrapText="1"/>
      <protection/>
    </xf>
    <xf numFmtId="0" fontId="16" fillId="0" borderId="64" xfId="0" applyFont="1" applyFill="1" applyBorder="1" applyAlignment="1" applyProtection="1">
      <alignment horizontal="center" vertical="center" shrinkToFit="1"/>
      <protection/>
    </xf>
    <xf numFmtId="49" fontId="16" fillId="0" borderId="75" xfId="0" applyNumberFormat="1" applyFont="1" applyFill="1" applyBorder="1" applyAlignment="1" applyProtection="1">
      <alignment vertical="center" wrapText="1"/>
      <protection/>
    </xf>
    <xf numFmtId="49" fontId="16" fillId="0" borderId="54" xfId="0" applyNumberFormat="1" applyFont="1" applyFill="1" applyBorder="1" applyAlignment="1" applyProtection="1">
      <alignment vertical="center" wrapText="1"/>
      <protection/>
    </xf>
    <xf numFmtId="0" fontId="16" fillId="0" borderId="64" xfId="0" applyNumberFormat="1" applyFont="1" applyFill="1" applyBorder="1" applyAlignment="1" applyProtection="1">
      <alignment vertical="center" wrapText="1"/>
      <protection/>
    </xf>
    <xf numFmtId="0" fontId="16" fillId="0" borderId="54" xfId="0" applyNumberFormat="1" applyFont="1" applyFill="1" applyBorder="1" applyAlignment="1" applyProtection="1">
      <alignment vertical="center" wrapText="1"/>
      <protection/>
    </xf>
    <xf numFmtId="0" fontId="16" fillId="0" borderId="75" xfId="0" applyNumberFormat="1" applyFont="1" applyFill="1" applyBorder="1" applyAlignment="1" applyProtection="1">
      <alignment vertical="center" wrapText="1"/>
      <protection/>
    </xf>
    <xf numFmtId="49" fontId="48"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shrinkToFit="1"/>
      <protection/>
    </xf>
    <xf numFmtId="0" fontId="4" fillId="0" borderId="70" xfId="0" applyNumberFormat="1" applyFont="1" applyFill="1" applyBorder="1" applyAlignment="1" applyProtection="1">
      <alignment horizontal="center" vertical="center" shrinkToFit="1"/>
      <protection/>
    </xf>
    <xf numFmtId="0" fontId="64" fillId="0" borderId="59" xfId="0" applyNumberFormat="1" applyFont="1" applyFill="1" applyBorder="1" applyAlignment="1" applyProtection="1">
      <alignment horizontal="center" shrinkToFit="1"/>
      <protection/>
    </xf>
    <xf numFmtId="0" fontId="64" fillId="0" borderId="59" xfId="0" applyNumberFormat="1" applyFont="1" applyFill="1" applyBorder="1" applyAlignment="1" applyProtection="1">
      <alignment horizontal="center" shrinkToFit="1"/>
      <protection/>
    </xf>
    <xf numFmtId="0" fontId="4" fillId="0" borderId="70" xfId="0" applyNumberFormat="1" applyFont="1" applyFill="1" applyBorder="1" applyAlignment="1" applyProtection="1">
      <alignment horizontal="center" shrinkToFit="1"/>
      <protection/>
    </xf>
    <xf numFmtId="0" fontId="4" fillId="0" borderId="70" xfId="0" applyNumberFormat="1" applyFont="1" applyFill="1" applyBorder="1" applyAlignment="1" applyProtection="1">
      <alignment horizontal="center" vertical="top" shrinkToFit="1"/>
      <protection/>
    </xf>
    <xf numFmtId="0" fontId="64" fillId="0" borderId="0" xfId="0" applyNumberFormat="1" applyFont="1" applyFill="1" applyBorder="1" applyAlignment="1" applyProtection="1">
      <alignment horizontal="center" shrinkToFit="1"/>
      <protection/>
    </xf>
    <xf numFmtId="0" fontId="48" fillId="0" borderId="70" xfId="0" applyNumberFormat="1"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 fillId="0" borderId="60" xfId="0" applyNumberFormat="1" applyFont="1" applyFill="1" applyBorder="1" applyAlignment="1" applyProtection="1">
      <alignment horizontal="center" shrinkToFit="1"/>
      <protection/>
    </xf>
    <xf numFmtId="0" fontId="65" fillId="0" borderId="0" xfId="0" applyFont="1" applyFill="1" applyAlignment="1" applyProtection="1">
      <alignment vertical="center" shrinkToFit="1"/>
      <protection/>
    </xf>
    <xf numFmtId="0" fontId="4" fillId="0" borderId="0" xfId="0" applyFont="1" applyFill="1" applyAlignment="1" applyProtection="1">
      <alignment vertical="center" wrapText="1"/>
      <protection/>
    </xf>
    <xf numFmtId="0" fontId="4" fillId="0" borderId="0" xfId="0" applyNumberFormat="1" applyFont="1" applyFill="1" applyBorder="1" applyAlignment="1" applyProtection="1">
      <alignment horizontal="left" shrinkToFit="1"/>
      <protection/>
    </xf>
    <xf numFmtId="0" fontId="4" fillId="0" borderId="0" xfId="0" applyFont="1" applyFill="1" applyBorder="1" applyAlignment="1" applyProtection="1">
      <alignment horizontal="center" shrinkToFit="1"/>
      <protection/>
    </xf>
    <xf numFmtId="0" fontId="48"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shrinkToFi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shrinkToFit="1"/>
      <protection/>
    </xf>
    <xf numFmtId="49" fontId="0" fillId="0" borderId="0" xfId="0" applyNumberFormat="1" applyFill="1" applyBorder="1" applyAlignment="1" applyProtection="1">
      <alignment horizontal="center" shrinkToFit="1"/>
      <protection/>
    </xf>
    <xf numFmtId="0" fontId="6" fillId="0" borderId="0" xfId="0" applyFont="1" applyFill="1" applyBorder="1" applyAlignment="1" applyProtection="1">
      <alignment vertical="center" shrinkToFit="1"/>
      <protection/>
    </xf>
    <xf numFmtId="0" fontId="6" fillId="0" borderId="0" xfId="0" applyFont="1" applyFill="1" applyAlignment="1" applyProtection="1">
      <alignment vertical="center" shrinkToFit="1"/>
      <protection/>
    </xf>
    <xf numFmtId="0" fontId="3" fillId="0" borderId="0" xfId="0" applyFont="1" applyFill="1" applyBorder="1" applyAlignment="1" applyProtection="1">
      <alignment horizontal="center" vertical="center" shrinkToFit="1"/>
      <protection/>
    </xf>
    <xf numFmtId="0" fontId="56" fillId="0" borderId="0" xfId="0"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vertical="center"/>
      <protection/>
    </xf>
    <xf numFmtId="0" fontId="7" fillId="0" borderId="0" xfId="0" applyFont="1" applyFill="1" applyAlignment="1" applyProtection="1">
      <alignment horizontal="right" vertical="center"/>
      <protection/>
    </xf>
    <xf numFmtId="0" fontId="16" fillId="0" borderId="0" xfId="0" applyFont="1" applyFill="1" applyBorder="1" applyAlignment="1" applyProtection="1">
      <alignment horizontal="center" vertical="center" shrinkToFit="1"/>
      <protection/>
    </xf>
    <xf numFmtId="0" fontId="16" fillId="0" borderId="59"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0" fontId="16" fillId="0" borderId="70" xfId="0" applyFont="1" applyFill="1" applyBorder="1" applyAlignment="1" applyProtection="1">
      <alignment vertical="center" wrapText="1"/>
      <protection/>
    </xf>
    <xf numFmtId="0" fontId="16" fillId="0" borderId="16" xfId="0" applyFont="1" applyFill="1" applyBorder="1" applyAlignment="1" applyProtection="1">
      <alignment horizontal="center" vertical="center" shrinkToFit="1"/>
      <protection/>
    </xf>
    <xf numFmtId="0" fontId="16" fillId="0" borderId="64" xfId="0" applyFont="1" applyFill="1" applyBorder="1" applyAlignment="1" applyProtection="1">
      <alignment vertical="center" wrapText="1"/>
      <protection/>
    </xf>
    <xf numFmtId="0" fontId="16" fillId="0" borderId="54" xfId="0" applyFont="1" applyFill="1" applyBorder="1" applyAlignment="1" applyProtection="1">
      <alignment vertical="center" wrapText="1"/>
      <protection/>
    </xf>
    <xf numFmtId="0" fontId="16" fillId="0" borderId="75" xfId="0" applyFont="1" applyFill="1" applyBorder="1" applyAlignment="1" applyProtection="1">
      <alignment vertical="center" wrapText="1"/>
      <protection/>
    </xf>
    <xf numFmtId="49" fontId="3" fillId="0" borderId="0" xfId="0" applyNumberFormat="1" applyFont="1" applyFill="1" applyBorder="1" applyAlignment="1" applyProtection="1">
      <alignment horizontal="center" vertical="center" wrapText="1"/>
      <protection/>
    </xf>
    <xf numFmtId="0" fontId="56" fillId="0" borderId="68" xfId="0" applyFont="1" applyFill="1" applyBorder="1" applyAlignment="1" applyProtection="1">
      <alignment horizontal="left" shrinkToFit="1"/>
      <protection/>
    </xf>
    <xf numFmtId="0" fontId="0" fillId="0" borderId="70" xfId="0" applyFont="1" applyFill="1" applyBorder="1" applyAlignment="1" applyProtection="1">
      <alignment horizontal="center" vertical="top" shrinkToFit="1"/>
      <protection/>
    </xf>
    <xf numFmtId="0" fontId="0" fillId="0" borderId="44" xfId="0" applyFont="1" applyFill="1" applyBorder="1" applyAlignment="1" applyProtection="1">
      <alignment horizontal="left" shrinkToFit="1"/>
      <protection/>
    </xf>
    <xf numFmtId="0" fontId="0" fillId="0" borderId="70" xfId="0" applyFont="1" applyFill="1" applyBorder="1" applyAlignment="1" applyProtection="1">
      <alignment horizontal="center" shrinkToFit="1"/>
      <protection/>
    </xf>
    <xf numFmtId="0" fontId="56" fillId="0" borderId="59" xfId="0" applyFont="1" applyFill="1" applyBorder="1" applyAlignment="1" applyProtection="1">
      <alignment horizontal="center" shrinkToFit="1"/>
      <protection/>
    </xf>
    <xf numFmtId="49" fontId="16" fillId="0" borderId="34" xfId="0" applyNumberFormat="1" applyFont="1" applyFill="1" applyBorder="1" applyAlignment="1" applyProtection="1">
      <alignment horizontal="center" vertical="center" shrinkToFit="1"/>
      <protection/>
    </xf>
    <xf numFmtId="0" fontId="16" fillId="0" borderId="24" xfId="0" applyFont="1" applyFill="1" applyBorder="1" applyAlignment="1" applyProtection="1">
      <alignment horizontal="center" vertical="center" wrapText="1" shrinkToFit="1"/>
      <protection/>
    </xf>
    <xf numFmtId="0" fontId="3" fillId="0" borderId="69" xfId="0" applyFont="1" applyFill="1" applyBorder="1" applyAlignment="1" applyProtection="1">
      <alignment vertical="center" shrinkToFit="1"/>
      <protection/>
    </xf>
    <xf numFmtId="0" fontId="56" fillId="0" borderId="46" xfId="0" applyFont="1" applyFill="1" applyBorder="1" applyAlignment="1" applyProtection="1">
      <alignment horizontal="center" vertical="center" wrapText="1"/>
      <protection/>
    </xf>
    <xf numFmtId="0" fontId="7" fillId="0" borderId="0" xfId="0" applyFont="1" applyFill="1" applyAlignment="1" applyProtection="1">
      <alignment horizontal="center" vertical="top" shrinkToFit="1"/>
      <protection/>
    </xf>
    <xf numFmtId="0" fontId="16" fillId="0" borderId="0" xfId="0" applyNumberFormat="1" applyFont="1" applyFill="1" applyBorder="1" applyAlignment="1" applyProtection="1">
      <alignment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16"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horizontal="left" shrinkToFit="1"/>
      <protection/>
    </xf>
    <xf numFmtId="0" fontId="0" fillId="0" borderId="60" xfId="0" applyNumberFormat="1" applyFont="1" applyFill="1" applyBorder="1" applyAlignment="1" applyProtection="1">
      <alignment horizontal="center" shrinkToFit="1"/>
      <protection/>
    </xf>
    <xf numFmtId="0" fontId="16" fillId="0" borderId="24" xfId="0" applyNumberFormat="1" applyFont="1" applyFill="1" applyBorder="1" applyAlignment="1" applyProtection="1">
      <alignment horizontal="center" vertical="center" wrapText="1" shrinkToFit="1"/>
      <protection/>
    </xf>
    <xf numFmtId="0" fontId="3" fillId="0" borderId="0" xfId="0" applyFont="1" applyFill="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0" fillId="0" borderId="54" xfId="0" applyNumberFormat="1" applyFont="1" applyFill="1" applyBorder="1" applyAlignment="1" applyProtection="1">
      <alignment horizontal="left" shrinkToFit="1"/>
      <protection/>
    </xf>
    <xf numFmtId="0" fontId="0" fillId="0" borderId="0" xfId="0" applyNumberFormat="1" applyFont="1" applyBorder="1" applyAlignment="1" applyProtection="1">
      <alignment wrapText="1"/>
      <protection/>
    </xf>
    <xf numFmtId="0" fontId="0" fillId="0" borderId="0" xfId="0" applyNumberFormat="1" applyBorder="1" applyAlignment="1" applyProtection="1">
      <alignment wrapText="1"/>
      <protection/>
    </xf>
    <xf numFmtId="0" fontId="0" fillId="0" borderId="0" xfId="0" applyNumberFormat="1" applyFont="1" applyBorder="1" applyAlignment="1" applyProtection="1">
      <alignment horizontal="center" wrapText="1"/>
      <protection/>
    </xf>
    <xf numFmtId="0" fontId="57" fillId="0" borderId="0" xfId="0" applyNumberFormat="1" applyFont="1" applyFill="1" applyAlignment="1" applyProtection="1">
      <alignment horizontal="left" vertical="center"/>
      <protection/>
    </xf>
    <xf numFmtId="0" fontId="7" fillId="0" borderId="0" xfId="0" applyNumberFormat="1" applyFont="1" applyFill="1" applyBorder="1" applyAlignment="1" applyProtection="1">
      <alignment horizontal="center" vertical="center" shrinkToFit="1"/>
      <protection/>
    </xf>
    <xf numFmtId="0" fontId="7"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shrinkToFit="1"/>
      <protection/>
    </xf>
    <xf numFmtId="0" fontId="0" fillId="0" borderId="0" xfId="0" applyNumberFormat="1" applyFont="1" applyFill="1" applyAlignment="1" applyProtection="1">
      <alignment horizontal="left"/>
      <protection/>
    </xf>
    <xf numFmtId="0" fontId="48" fillId="0" borderId="0" xfId="0" applyNumberFormat="1" applyFont="1" applyFill="1" applyAlignment="1" applyProtection="1">
      <alignment wrapText="1"/>
      <protection/>
    </xf>
    <xf numFmtId="0" fontId="0" fillId="0" borderId="0" xfId="0" applyNumberFormat="1" applyFont="1" applyAlignment="1" applyProtection="1">
      <alignment wrapText="1"/>
      <protection/>
    </xf>
    <xf numFmtId="0" fontId="0"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0" fontId="7" fillId="0" borderId="0" xfId="0" applyNumberFormat="1" applyFont="1" applyFill="1" applyAlignment="1" applyProtection="1">
      <alignment horizontal="right"/>
      <protection/>
    </xf>
    <xf numFmtId="0" fontId="7" fillId="0" borderId="0" xfId="0" applyNumberFormat="1" applyFont="1" applyAlignment="1" applyProtection="1">
      <alignment/>
      <protection/>
    </xf>
    <xf numFmtId="0" fontId="0" fillId="0" borderId="0" xfId="0" applyNumberFormat="1" applyFont="1" applyAlignment="1" applyProtection="1">
      <alignment vertical="top"/>
      <protection/>
    </xf>
    <xf numFmtId="0" fontId="6" fillId="0" borderId="0" xfId="0" applyNumberFormat="1" applyFont="1" applyFill="1" applyAlignment="1" applyProtection="1">
      <alignment vertical="center"/>
      <protection/>
    </xf>
    <xf numFmtId="0" fontId="49"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7" fillId="0" borderId="0" xfId="0" applyFont="1" applyFill="1" applyAlignment="1" applyProtection="1">
      <alignment horizontal="center"/>
      <protection/>
    </xf>
    <xf numFmtId="0" fontId="7" fillId="0" borderId="0" xfId="0" applyFont="1" applyFill="1" applyAlignment="1" applyProtection="1">
      <alignment/>
      <protection/>
    </xf>
    <xf numFmtId="0" fontId="7"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left" vertical="center"/>
      <protection/>
    </xf>
    <xf numFmtId="0" fontId="7" fillId="0" borderId="0" xfId="0" applyFont="1" applyFill="1" applyAlignment="1" applyProtection="1">
      <alignment horizontal="right"/>
      <protection/>
    </xf>
    <xf numFmtId="0" fontId="0" fillId="0" borderId="0" xfId="0" applyFont="1" applyFill="1" applyAlignment="1" applyProtection="1">
      <alignment/>
      <protection/>
    </xf>
    <xf numFmtId="0" fontId="0" fillId="0" borderId="0" xfId="0" applyNumberFormat="1" applyFont="1" applyFill="1" applyAlignment="1" applyProtection="1">
      <alignment vertical="center" wrapText="1"/>
      <protection locked="0"/>
    </xf>
    <xf numFmtId="0" fontId="7" fillId="0" borderId="0" xfId="0" applyNumberFormat="1" applyFont="1" applyFill="1" applyBorder="1" applyAlignment="1" applyProtection="1">
      <alignment/>
      <protection/>
    </xf>
    <xf numFmtId="0" fontId="7" fillId="0" borderId="0" xfId="0" applyFont="1" applyFill="1" applyAlignment="1" applyProtection="1">
      <alignment horizontal="center" vertical="center" shrinkToFit="1"/>
      <protection/>
    </xf>
    <xf numFmtId="0" fontId="62" fillId="0" borderId="0" xfId="0" applyFont="1" applyFill="1" applyAlignment="1" applyProtection="1">
      <alignment horizontal="center" vertical="center"/>
      <protection/>
    </xf>
    <xf numFmtId="0" fontId="0" fillId="0" borderId="44" xfId="0" applyFont="1" applyFill="1" applyBorder="1" applyAlignment="1" applyProtection="1">
      <alignment horizontal="center" vertical="center" wrapText="1"/>
      <protection/>
    </xf>
    <xf numFmtId="0" fontId="6" fillId="0" borderId="59" xfId="0" applyNumberFormat="1" applyFont="1" applyFill="1" applyBorder="1" applyAlignment="1" applyProtection="1">
      <alignment horizontal="center" shrinkToFit="1"/>
      <protection/>
    </xf>
    <xf numFmtId="0" fontId="6" fillId="0" borderId="67" xfId="0" applyNumberFormat="1" applyFont="1" applyFill="1" applyBorder="1" applyAlignment="1" applyProtection="1">
      <alignment horizontal="left" shrinkToFit="1"/>
      <protection/>
    </xf>
    <xf numFmtId="0" fontId="3" fillId="0" borderId="0" xfId="0" applyFont="1" applyFill="1" applyBorder="1" applyAlignment="1" applyProtection="1">
      <alignment horizontal="center" vertical="center" wrapText="1"/>
      <protection/>
    </xf>
    <xf numFmtId="0" fontId="56" fillId="0" borderId="60" xfId="0" applyNumberFormat="1" applyFont="1" applyFill="1" applyBorder="1" applyAlignment="1" applyProtection="1">
      <alignment horizontal="left" shrinkToFit="1"/>
      <protection/>
    </xf>
    <xf numFmtId="0" fontId="66" fillId="0" borderId="0" xfId="0" applyFont="1" applyFill="1" applyBorder="1" applyAlignment="1" applyProtection="1">
      <alignment vertical="center" shrinkToFit="1"/>
      <protection/>
    </xf>
    <xf numFmtId="0" fontId="0" fillId="0" borderId="0" xfId="0" applyFont="1" applyFill="1" applyAlignment="1" applyProtection="1">
      <alignment horizontal="center" vertical="center"/>
      <protection/>
    </xf>
    <xf numFmtId="0" fontId="66" fillId="0" borderId="0" xfId="0" applyFont="1" applyFill="1" applyBorder="1" applyAlignment="1" applyProtection="1">
      <alignment horizontal="center" vertical="center" wrapText="1"/>
      <protection/>
    </xf>
    <xf numFmtId="0" fontId="0" fillId="0" borderId="54" xfId="0" applyNumberFormat="1" applyFont="1" applyFill="1" applyBorder="1" applyAlignment="1" applyProtection="1">
      <alignment horizontal="center"/>
      <protection/>
    </xf>
    <xf numFmtId="0" fontId="0" fillId="0" borderId="54" xfId="0"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shrinkToFit="1"/>
      <protection/>
    </xf>
    <xf numFmtId="0" fontId="7" fillId="0" borderId="60" xfId="0" applyFont="1" applyFill="1" applyBorder="1" applyAlignment="1" applyProtection="1">
      <alignment horizontal="center" vertical="top" wrapText="1"/>
      <protection/>
    </xf>
    <xf numFmtId="0" fontId="0" fillId="0" borderId="70" xfId="0" applyNumberFormat="1" applyFont="1" applyFill="1" applyBorder="1" applyAlignment="1" applyProtection="1">
      <alignment horizontal="center" vertical="center" shrinkToFit="1"/>
      <protection/>
    </xf>
    <xf numFmtId="0" fontId="3" fillId="0" borderId="0" xfId="0" applyFont="1" applyAlignment="1" applyProtection="1">
      <alignment horizontal="center" vertical="center" wrapText="1"/>
      <protection/>
    </xf>
    <xf numFmtId="0" fontId="0" fillId="0" borderId="54" xfId="0" applyNumberFormat="1" applyFill="1" applyBorder="1" applyAlignment="1" applyProtection="1">
      <alignment shrinkToFit="1"/>
      <protection/>
    </xf>
    <xf numFmtId="0" fontId="11" fillId="0" borderId="0" xfId="0" applyNumberFormat="1" applyFont="1" applyFill="1" applyBorder="1" applyAlignment="1" applyProtection="1">
      <alignment horizontal="center" vertical="center"/>
      <protection/>
    </xf>
    <xf numFmtId="0" fontId="52" fillId="0" borderId="60" xfId="0" applyNumberFormat="1" applyFont="1" applyFill="1" applyBorder="1" applyAlignment="1" applyProtection="1">
      <alignment horizontal="center" vertical="center" wrapText="1"/>
      <protection/>
    </xf>
    <xf numFmtId="0" fontId="52" fillId="0" borderId="0" xfId="0" applyNumberFormat="1" applyFont="1" applyFill="1" applyBorder="1" applyAlignment="1" applyProtection="1">
      <alignment horizontal="center" vertical="center" wrapText="1"/>
      <protection/>
    </xf>
    <xf numFmtId="0" fontId="0" fillId="0" borderId="60" xfId="0" applyNumberFormat="1" applyFont="1" applyFill="1" applyBorder="1" applyAlignment="1" applyProtection="1">
      <alignment vertical="top" shrinkToFit="1"/>
      <protection/>
    </xf>
    <xf numFmtId="0" fontId="18" fillId="0" borderId="0" xfId="0" applyNumberFormat="1" applyFont="1" applyFill="1" applyBorder="1" applyAlignment="1" applyProtection="1">
      <alignment horizontal="center" shrinkToFit="1"/>
      <protection/>
    </xf>
    <xf numFmtId="0" fontId="3" fillId="0" borderId="61" xfId="0" applyNumberFormat="1" applyFont="1" applyFill="1" applyBorder="1" applyAlignment="1" applyProtection="1">
      <alignment horizontal="center" shrinkToFit="1"/>
      <protection/>
    </xf>
    <xf numFmtId="0" fontId="0" fillId="0" borderId="61" xfId="0" applyNumberFormat="1" applyFont="1" applyFill="1" applyBorder="1" applyAlignment="1" applyProtection="1">
      <alignment horizontal="center" shrinkToFit="1"/>
      <protection/>
    </xf>
    <xf numFmtId="0" fontId="0" fillId="0" borderId="61" xfId="0" applyNumberFormat="1" applyFont="1" applyFill="1" applyBorder="1" applyAlignment="1" applyProtection="1">
      <alignment horizontal="left" shrinkToFit="1"/>
      <protection/>
    </xf>
    <xf numFmtId="0" fontId="0" fillId="0" borderId="54" xfId="0" applyNumberFormat="1" applyFont="1" applyFill="1" applyBorder="1" applyAlignment="1" applyProtection="1">
      <alignment shrinkToFit="1"/>
      <protection/>
    </xf>
    <xf numFmtId="0" fontId="0" fillId="0" borderId="73" xfId="0" applyNumberFormat="1" applyFont="1" applyFill="1" applyBorder="1" applyAlignment="1" applyProtection="1">
      <alignment vertical="top" shrinkToFit="1"/>
      <protection/>
    </xf>
    <xf numFmtId="0" fontId="0" fillId="0" borderId="70" xfId="0" applyNumberFormat="1" applyFont="1" applyFill="1" applyBorder="1" applyAlignment="1" applyProtection="1">
      <alignment vertical="top" shrinkToFit="1"/>
      <protection/>
    </xf>
    <xf numFmtId="0" fontId="0" fillId="0" borderId="0" xfId="0" applyNumberFormat="1" applyFill="1" applyBorder="1" applyAlignment="1" applyProtection="1">
      <alignment vertical="top" shrinkToFit="1"/>
      <protection/>
    </xf>
    <xf numFmtId="0" fontId="0" fillId="0" borderId="59" xfId="0" applyNumberFormat="1" applyFont="1" applyFill="1" applyBorder="1" applyAlignment="1" applyProtection="1">
      <alignment horizontal="center" vertical="center" shrinkToFit="1"/>
      <protection/>
    </xf>
    <xf numFmtId="0" fontId="0" fillId="0" borderId="11" xfId="0" applyNumberFormat="1" applyFont="1" applyFill="1" applyBorder="1" applyAlignment="1" applyProtection="1">
      <alignment horizontal="center" vertical="center" shrinkToFit="1"/>
      <protection/>
    </xf>
    <xf numFmtId="14" fontId="3" fillId="0" borderId="0" xfId="0" applyNumberFormat="1" applyFont="1" applyFill="1" applyAlignment="1" applyProtection="1">
      <alignment vertical="center" wrapText="1"/>
      <protection/>
    </xf>
    <xf numFmtId="14" fontId="7"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left" vertical="center"/>
      <protection/>
    </xf>
    <xf numFmtId="14" fontId="0" fillId="0" borderId="0" xfId="0" applyNumberFormat="1" applyFont="1" applyFill="1" applyAlignment="1" applyProtection="1">
      <alignment horizontal="left" vertical="center"/>
      <protection/>
    </xf>
    <xf numFmtId="14" fontId="0" fillId="0" borderId="0" xfId="0" applyNumberFormat="1" applyFont="1" applyFill="1" applyAlignment="1" applyProtection="1">
      <alignment horizontal="right" vertical="center" wrapText="1"/>
      <protection/>
    </xf>
    <xf numFmtId="0" fontId="4" fillId="0" borderId="0" xfId="0" applyNumberFormat="1" applyFont="1" applyFill="1" applyAlignment="1" applyProtection="1">
      <alignment horizontal="center"/>
      <protection/>
    </xf>
    <xf numFmtId="0" fontId="7" fillId="0" borderId="0" xfId="0" applyNumberFormat="1" applyFont="1" applyFill="1" applyBorder="1" applyAlignment="1" applyProtection="1">
      <alignment horizontal="right"/>
      <protection/>
    </xf>
    <xf numFmtId="14" fontId="0" fillId="0" borderId="0" xfId="0" applyNumberFormat="1" applyFont="1" applyFill="1" applyBorder="1" applyAlignment="1" applyProtection="1">
      <alignment vertical="center" wrapText="1"/>
      <protection/>
    </xf>
    <xf numFmtId="0" fontId="50" fillId="0" borderId="0" xfId="0" applyNumberFormat="1" applyFont="1" applyFill="1" applyAlignment="1" applyProtection="1">
      <alignment horizontal="center" vertical="center" wrapText="1"/>
      <protection/>
    </xf>
    <xf numFmtId="0" fontId="51"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14" fontId="50" fillId="0" borderId="0" xfId="0" applyNumberFormat="1" applyFont="1" applyFill="1" applyAlignment="1" applyProtection="1">
      <alignment horizontal="center" vertical="center" wrapText="1"/>
      <protection/>
    </xf>
    <xf numFmtId="0" fontId="52" fillId="0" borderId="71" xfId="0" applyNumberFormat="1" applyFont="1" applyFill="1" applyBorder="1" applyAlignment="1" applyProtection="1">
      <alignment horizontal="center" vertical="center" wrapText="1"/>
      <protection/>
    </xf>
    <xf numFmtId="0" fontId="18" fillId="0" borderId="72" xfId="0" applyNumberFormat="1" applyFont="1" applyFill="1" applyBorder="1" applyAlignment="1" applyProtection="1">
      <alignment horizontal="center" vertical="center" wrapText="1"/>
      <protection/>
    </xf>
    <xf numFmtId="0" fontId="53" fillId="0" borderId="71" xfId="0" applyNumberFormat="1" applyFont="1" applyFill="1" applyBorder="1" applyAlignment="1" applyProtection="1">
      <alignment horizontal="center" vertical="center" wrapText="1"/>
      <protection/>
    </xf>
    <xf numFmtId="0" fontId="7" fillId="0" borderId="72" xfId="0" applyNumberFormat="1" applyFont="1" applyFill="1" applyBorder="1" applyAlignment="1" applyProtection="1">
      <alignment horizontal="center" vertical="center" wrapText="1"/>
      <protection/>
    </xf>
    <xf numFmtId="0" fontId="52" fillId="0" borderId="54" xfId="0" applyNumberFormat="1" applyFont="1" applyFill="1" applyBorder="1" applyAlignment="1" applyProtection="1">
      <alignment horizontal="center" vertical="center" wrapText="1"/>
      <protection/>
    </xf>
    <xf numFmtId="14" fontId="52" fillId="0" borderId="54"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horizontal="center" vertical="center" wrapText="1"/>
      <protection/>
    </xf>
    <xf numFmtId="14" fontId="52" fillId="0" borderId="0" xfId="0" applyNumberFormat="1"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shrinkToFit="1"/>
      <protection/>
    </xf>
    <xf numFmtId="0" fontId="56" fillId="0" borderId="46" xfId="0" applyNumberFormat="1" applyFont="1" applyFill="1" applyBorder="1" applyAlignment="1" applyProtection="1">
      <alignment horizontal="left" shrinkToFit="1"/>
      <protection/>
    </xf>
    <xf numFmtId="0" fontId="56" fillId="0" borderId="46" xfId="0" applyNumberFormat="1" applyFont="1" applyFill="1" applyBorder="1" applyAlignment="1" applyProtection="1">
      <alignment horizontal="center" shrinkToFit="1"/>
      <protection/>
    </xf>
    <xf numFmtId="0" fontId="3" fillId="0" borderId="61" xfId="0" applyNumberFormat="1" applyFont="1" applyFill="1" applyBorder="1" applyAlignment="1" applyProtection="1">
      <alignment horizontal="center" vertical="center" textRotation="90" shrinkToFit="1"/>
      <protection/>
    </xf>
    <xf numFmtId="0" fontId="18" fillId="0" borderId="54" xfId="0" applyNumberFormat="1" applyFont="1" applyFill="1" applyBorder="1" applyAlignment="1" applyProtection="1">
      <alignment horizontal="center" shrinkToFit="1"/>
      <protection/>
    </xf>
    <xf numFmtId="14" fontId="0" fillId="0" borderId="54" xfId="0" applyNumberFormat="1" applyFont="1" applyFill="1" applyBorder="1" applyAlignment="1" applyProtection="1">
      <alignment horizontal="center" shrinkToFit="1"/>
      <protection/>
    </xf>
    <xf numFmtId="0" fontId="56" fillId="0" borderId="0" xfId="0" applyNumberFormat="1" applyFont="1" applyFill="1" applyBorder="1" applyAlignment="1" applyProtection="1">
      <alignment shrinkToFit="1"/>
      <protection/>
    </xf>
    <xf numFmtId="0" fontId="18" fillId="0" borderId="0" xfId="0" applyNumberFormat="1" applyFont="1" applyFill="1" applyBorder="1" applyAlignment="1" applyProtection="1">
      <alignment horizontal="center" vertical="top" shrinkToFit="1"/>
      <protection/>
    </xf>
    <xf numFmtId="14" fontId="0" fillId="0" borderId="0" xfId="0" applyNumberFormat="1" applyFont="1" applyFill="1" applyBorder="1" applyAlignment="1" applyProtection="1">
      <alignment horizontal="center" vertical="top" shrinkToFit="1"/>
      <protection/>
    </xf>
    <xf numFmtId="0" fontId="0" fillId="0" borderId="54" xfId="0" applyNumberFormat="1" applyFont="1" applyFill="1" applyBorder="1" applyAlignment="1" applyProtection="1">
      <alignment vertical="center" shrinkToFit="1"/>
      <protection/>
    </xf>
    <xf numFmtId="14" fontId="0" fillId="0" borderId="0" xfId="0" applyNumberFormat="1" applyFont="1" applyFill="1" applyBorder="1" applyAlignment="1" applyProtection="1">
      <alignment vertical="center" shrinkToFit="1"/>
      <protection/>
    </xf>
    <xf numFmtId="0" fontId="0" fillId="0" borderId="46" xfId="0" applyNumberFormat="1" applyFont="1" applyFill="1" applyBorder="1" applyAlignment="1" applyProtection="1">
      <alignment horizontal="center" vertical="center" shrinkToFit="1"/>
      <protection/>
    </xf>
    <xf numFmtId="0" fontId="7" fillId="0" borderId="45" xfId="0" applyNumberFormat="1" applyFont="1" applyFill="1" applyBorder="1" applyAlignment="1" applyProtection="1">
      <alignment horizontal="center" vertical="center" shrinkToFit="1"/>
      <protection/>
    </xf>
    <xf numFmtId="0" fontId="16"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1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left" vertical="center"/>
      <protection/>
    </xf>
    <xf numFmtId="0" fontId="7" fillId="0" borderId="0" xfId="0" applyFont="1" applyFill="1" applyBorder="1" applyAlignment="1" applyProtection="1">
      <alignment horizontal="center" vertical="top" shrinkToFit="1"/>
      <protection/>
    </xf>
    <xf numFmtId="0" fontId="7" fillId="0" borderId="0" xfId="0" applyNumberFormat="1" applyFont="1" applyFill="1" applyAlignment="1" applyProtection="1">
      <alignment horizontal="center" vertical="top" wrapText="1"/>
      <protection/>
    </xf>
    <xf numFmtId="0" fontId="7" fillId="0" borderId="60" xfId="0" applyFont="1" applyFill="1" applyBorder="1" applyAlignment="1" applyProtection="1">
      <alignment vertical="top" wrapText="1"/>
      <protection/>
    </xf>
    <xf numFmtId="0" fontId="3" fillId="0" borderId="0" xfId="0" applyFont="1" applyBorder="1" applyAlignment="1" applyProtection="1">
      <alignment horizontal="center" vertical="center" shrinkToFit="1"/>
      <protection/>
    </xf>
    <xf numFmtId="0" fontId="0" fillId="0" borderId="0" xfId="53" applyFont="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shrinkToFit="1"/>
      <protection/>
    </xf>
    <xf numFmtId="0" fontId="0" fillId="0" borderId="0" xfId="0" applyNumberFormat="1" applyFont="1" applyAlignment="1" applyProtection="1">
      <alignment vertical="center"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Alignment="1" applyProtection="1">
      <alignment horizontal="right" vertical="center" wrapText="1"/>
      <protection/>
    </xf>
    <xf numFmtId="0" fontId="7" fillId="0" borderId="0" xfId="0" applyFont="1" applyAlignment="1" applyProtection="1">
      <alignment shrinkToFit="1"/>
      <protection/>
    </xf>
    <xf numFmtId="0" fontId="6" fillId="0" borderId="54"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0" fontId="0" fillId="0" borderId="59"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0" fillId="0" borderId="59" xfId="0" applyNumberFormat="1" applyFont="1" applyBorder="1" applyAlignment="1" applyProtection="1">
      <alignment horizontal="center" vertical="top" shrinkToFit="1"/>
      <protection/>
    </xf>
    <xf numFmtId="0" fontId="7" fillId="0" borderId="0" xfId="0" applyNumberFormat="1" applyFont="1" applyBorder="1" applyAlignment="1" applyProtection="1">
      <alignment vertical="center" shrinkToFit="1"/>
      <protection/>
    </xf>
    <xf numFmtId="0" fontId="3" fillId="0" borderId="0" xfId="0" applyNumberFormat="1" applyFont="1" applyBorder="1" applyAlignment="1" applyProtection="1">
      <alignment horizontal="left" shrinkToFit="1"/>
      <protection/>
    </xf>
    <xf numFmtId="0" fontId="3" fillId="0" borderId="0" xfId="0" applyNumberFormat="1" applyFont="1" applyBorder="1" applyAlignment="1" applyProtection="1">
      <alignment horizontal="center" shrinkToFit="1"/>
      <protection/>
    </xf>
    <xf numFmtId="0" fontId="0" fillId="0" borderId="0" xfId="53" applyNumberFormat="1" applyFont="1" applyBorder="1" applyAlignment="1" applyProtection="1">
      <alignment horizontal="left" shrinkToFit="1"/>
      <protection/>
    </xf>
    <xf numFmtId="0" fontId="0" fillId="0" borderId="0" xfId="53" applyNumberFormat="1" applyFont="1" applyBorder="1" applyAlignment="1" applyProtection="1">
      <alignment horizontal="center" vertical="top" shrinkToFit="1"/>
      <protection/>
    </xf>
    <xf numFmtId="0" fontId="0" fillId="0" borderId="0" xfId="53" applyFont="1" applyAlignment="1" applyProtection="1">
      <alignment horizontal="center" shrinkToFit="1"/>
      <protection/>
    </xf>
    <xf numFmtId="0" fontId="0" fillId="0" borderId="0" xfId="0" applyFont="1" applyBorder="1" applyAlignment="1" applyProtection="1">
      <alignment horizontal="center" vertical="center"/>
      <protection/>
    </xf>
    <xf numFmtId="0" fontId="49" fillId="0" borderId="0" xfId="0" applyNumberFormat="1"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Alignment="1" applyProtection="1">
      <alignment horizontal="center"/>
      <protection/>
    </xf>
    <xf numFmtId="0" fontId="7" fillId="0" borderId="0" xfId="0" applyNumberFormat="1" applyFont="1" applyAlignment="1" applyProtection="1">
      <alignment horizontal="right"/>
      <protection/>
    </xf>
    <xf numFmtId="0" fontId="16"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0" fillId="0" borderId="0" xfId="53" applyNumberFormat="1" applyFont="1" applyAlignment="1" applyProtection="1">
      <alignment vertical="center" shrinkToFit="1"/>
      <protection/>
    </xf>
    <xf numFmtId="0" fontId="0" fillId="0" borderId="0" xfId="0" applyFont="1" applyAlignment="1" applyProtection="1">
      <alignment horizontal="left" vertical="center"/>
      <protection/>
    </xf>
    <xf numFmtId="0" fontId="0" fillId="0" borderId="54" xfId="0" applyNumberFormat="1" applyFont="1" applyBorder="1" applyAlignment="1" applyProtection="1">
      <alignment vertical="center" wrapText="1"/>
      <protection/>
    </xf>
    <xf numFmtId="0" fontId="7" fillId="0" borderId="0" xfId="0" applyNumberFormat="1" applyFont="1" applyAlignment="1" applyProtection="1">
      <alignment horizontal="center" vertical="top" shrinkToFit="1"/>
      <protection/>
    </xf>
    <xf numFmtId="0" fontId="0" fillId="0" borderId="0" xfId="0" applyFont="1" applyBorder="1" applyAlignment="1" applyProtection="1">
      <alignment vertical="center" shrinkToFit="1"/>
      <protection/>
    </xf>
    <xf numFmtId="0" fontId="0" fillId="0" borderId="0" xfId="0" applyNumberFormat="1" applyFont="1" applyBorder="1" applyAlignment="1" applyProtection="1">
      <alignment vertical="center" shrinkToFit="1"/>
      <protection/>
    </xf>
    <xf numFmtId="0" fontId="0" fillId="0" borderId="0" xfId="0" applyNumberFormat="1" applyFont="1" applyBorder="1" applyAlignment="1" applyProtection="1">
      <alignment vertical="center" wrapText="1"/>
      <protection/>
    </xf>
    <xf numFmtId="0" fontId="0" fillId="0" borderId="54" xfId="0" applyNumberFormat="1" applyFont="1" applyBorder="1" applyAlignment="1" applyProtection="1">
      <alignment/>
      <protection/>
    </xf>
    <xf numFmtId="0" fontId="0" fillId="0" borderId="0"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4" fillId="0" borderId="62" xfId="0" applyNumberFormat="1" applyFont="1" applyBorder="1" applyAlignment="1" applyProtection="1">
      <alignment horizontal="left" vertical="center" shrinkToFit="1"/>
      <protection/>
    </xf>
    <xf numFmtId="0" fontId="4" fillId="0" borderId="44" xfId="0" applyNumberFormat="1" applyFont="1" applyBorder="1" applyAlignment="1" applyProtection="1">
      <alignment horizontal="left" vertical="center" shrinkToFit="1"/>
      <protection/>
    </xf>
    <xf numFmtId="0" fontId="4" fillId="0" borderId="63" xfId="0" applyNumberFormat="1" applyFont="1" applyBorder="1" applyAlignment="1" applyProtection="1">
      <alignment horizontal="left" vertical="center" shrinkToFit="1"/>
      <protection/>
    </xf>
    <xf numFmtId="0" fontId="3" fillId="0" borderId="0" xfId="0" applyNumberFormat="1" applyFont="1" applyBorder="1" applyAlignment="1" applyProtection="1">
      <alignment horizontal="center" vertical="center" wrapText="1"/>
      <protection/>
    </xf>
    <xf numFmtId="0" fontId="4" fillId="0" borderId="64" xfId="0" applyNumberFormat="1" applyFont="1" applyBorder="1" applyAlignment="1" applyProtection="1">
      <alignment horizontal="left" vertical="center" shrinkToFit="1"/>
      <protection/>
    </xf>
    <xf numFmtId="0" fontId="4" fillId="0" borderId="54" xfId="0" applyNumberFormat="1" applyFont="1" applyBorder="1" applyAlignment="1" applyProtection="1">
      <alignment horizontal="left" vertical="center" shrinkToFit="1"/>
      <protection/>
    </xf>
    <xf numFmtId="0" fontId="4" fillId="0" borderId="50"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center" shrinkToFit="1"/>
      <protection/>
    </xf>
    <xf numFmtId="0" fontId="4" fillId="0" borderId="0" xfId="0" applyNumberFormat="1" applyFont="1" applyBorder="1" applyAlignment="1" applyProtection="1">
      <alignment horizontal="center" shrinkToFit="1"/>
      <protection/>
    </xf>
    <xf numFmtId="0" fontId="4" fillId="0" borderId="0" xfId="0" applyNumberFormat="1" applyFont="1" applyBorder="1" applyAlignment="1" applyProtection="1">
      <alignment horizontal="center" vertical="top" shrinkToFit="1"/>
      <protection/>
    </xf>
    <xf numFmtId="0" fontId="4" fillId="0" borderId="0"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center" vertical="top" shrinkToFit="1"/>
      <protection/>
    </xf>
    <xf numFmtId="0" fontId="4" fillId="0" borderId="59" xfId="0" applyNumberFormat="1" applyFont="1" applyBorder="1" applyAlignment="1" applyProtection="1">
      <alignment horizontal="center" vertical="top" shrinkToFit="1"/>
      <protection/>
    </xf>
    <xf numFmtId="0" fontId="4" fillId="0" borderId="59" xfId="0" applyNumberFormat="1" applyFont="1" applyBorder="1" applyAlignment="1" applyProtection="1">
      <alignment horizontal="center" shrinkToFit="1"/>
      <protection/>
    </xf>
    <xf numFmtId="0" fontId="4" fillId="0" borderId="46" xfId="0" applyNumberFormat="1" applyFont="1" applyBorder="1" applyAlignment="1" applyProtection="1">
      <alignment horizontal="left" vertical="center" shrinkToFit="1"/>
      <protection/>
    </xf>
    <xf numFmtId="0" fontId="4" fillId="0" borderId="60" xfId="0" applyNumberFormat="1" applyFont="1" applyBorder="1" applyAlignment="1" applyProtection="1">
      <alignment horizontal="left" vertical="center" shrinkToFit="1"/>
      <protection/>
    </xf>
    <xf numFmtId="0" fontId="4" fillId="0" borderId="65" xfId="0" applyNumberFormat="1" applyFont="1" applyBorder="1" applyAlignment="1" applyProtection="1">
      <alignment horizontal="left" vertical="center" shrinkToFit="1"/>
      <protection/>
    </xf>
    <xf numFmtId="0" fontId="4" fillId="0" borderId="66" xfId="0" applyNumberFormat="1" applyFont="1" applyBorder="1" applyAlignment="1" applyProtection="1">
      <alignment horizontal="left" vertical="center" shrinkToFit="1"/>
      <protection/>
    </xf>
    <xf numFmtId="0" fontId="4" fillId="0" borderId="16" xfId="0" applyNumberFormat="1" applyFont="1" applyBorder="1" applyAlignment="1" applyProtection="1">
      <alignment horizontal="left" vertical="center" shrinkToFit="1"/>
      <protection/>
    </xf>
    <xf numFmtId="0" fontId="4" fillId="0" borderId="17" xfId="0" applyNumberFormat="1" applyFont="1" applyBorder="1" applyAlignment="1" applyProtection="1">
      <alignment horizontal="left" vertical="center" shrinkToFit="1"/>
      <protection/>
    </xf>
    <xf numFmtId="0" fontId="4" fillId="0" borderId="67" xfId="0" applyNumberFormat="1" applyFont="1" applyBorder="1" applyAlignment="1" applyProtection="1">
      <alignment horizontal="left" vertical="center" shrinkToFit="1"/>
      <protection/>
    </xf>
    <xf numFmtId="0" fontId="4" fillId="0" borderId="0" xfId="0" applyFont="1" applyBorder="1" applyAlignment="1" applyProtection="1">
      <alignment horizontal="center" wrapText="1"/>
      <protection/>
    </xf>
    <xf numFmtId="0" fontId="4" fillId="0" borderId="0" xfId="0" applyFont="1" applyBorder="1" applyAlignment="1" applyProtection="1">
      <alignment horizontal="center" vertical="top" wrapText="1"/>
      <protection/>
    </xf>
    <xf numFmtId="0" fontId="48" fillId="0" borderId="0" xfId="0" applyNumberFormat="1" applyFont="1" applyBorder="1" applyAlignment="1" applyProtection="1">
      <alignment horizontal="center" vertical="center" wrapText="1"/>
      <protection/>
    </xf>
    <xf numFmtId="49" fontId="65" fillId="0" borderId="0" xfId="0" applyNumberFormat="1" applyFont="1" applyBorder="1" applyAlignment="1" applyProtection="1">
      <alignment horizontal="left" shrinkToFit="1"/>
      <protection/>
    </xf>
    <xf numFmtId="0" fontId="4"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6" fillId="0" borderId="0" xfId="0" applyFont="1" applyFill="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4" fillId="0" borderId="59" xfId="0" applyFont="1" applyBorder="1" applyAlignment="1" applyProtection="1">
      <alignment horizontal="center" vertical="center" wrapText="1"/>
      <protection/>
    </xf>
    <xf numFmtId="0" fontId="7"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6" fillId="0" borderId="0" xfId="0" applyNumberFormat="1" applyFont="1" applyBorder="1" applyAlignment="1" applyProtection="1">
      <alignment horizontal="left" shrinkToFit="1"/>
      <protection/>
    </xf>
    <xf numFmtId="0" fontId="49" fillId="0" borderId="0" xfId="0" applyNumberFormat="1" applyFont="1" applyBorder="1" applyAlignment="1" applyProtection="1">
      <alignment horizontal="right" vertical="center"/>
      <protection/>
    </xf>
    <xf numFmtId="0" fontId="0" fillId="0" borderId="0" xfId="0" applyFont="1" applyBorder="1" applyAlignment="1" applyProtection="1">
      <alignment/>
      <protection/>
    </xf>
    <xf numFmtId="0" fontId="7" fillId="0" borderId="0" xfId="0" applyNumberFormat="1" applyFont="1" applyBorder="1" applyAlignment="1" applyProtection="1">
      <alignment/>
      <protection/>
    </xf>
    <xf numFmtId="0" fontId="0" fillId="0" borderId="0" xfId="0" applyFont="1" applyAlignment="1" applyProtection="1">
      <alignment/>
      <protection/>
    </xf>
    <xf numFmtId="0" fontId="7" fillId="0" borderId="0" xfId="0" applyFont="1" applyAlignment="1" applyProtection="1">
      <alignment horizontal="center" vertical="center" shrinkToFit="1"/>
      <protection/>
    </xf>
    <xf numFmtId="0" fontId="0" fillId="0" borderId="0"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0" xfId="0" applyNumberFormat="1" applyFont="1" applyBorder="1" applyAlignment="1" applyProtection="1">
      <alignment vertical="center"/>
      <protection/>
    </xf>
    <xf numFmtId="0" fontId="7" fillId="0" borderId="0" xfId="0" applyNumberFormat="1" applyFont="1" applyAlignment="1" applyProtection="1">
      <alignment horizontal="right" vertical="center"/>
      <protection/>
    </xf>
    <xf numFmtId="0" fontId="3" fillId="0" borderId="0" xfId="0" applyNumberFormat="1" applyFont="1" applyAlignment="1" applyProtection="1">
      <alignment vertical="center" wrapText="1"/>
      <protection/>
    </xf>
    <xf numFmtId="0" fontId="3" fillId="0" borderId="0" xfId="0" applyNumberFormat="1" applyFont="1" applyAlignment="1" applyProtection="1">
      <alignment horizontal="center" vertical="center" wrapText="1"/>
      <protection/>
    </xf>
    <xf numFmtId="49" fontId="4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shrinkToFit="1"/>
      <protection/>
    </xf>
    <xf numFmtId="0" fontId="4" fillId="0" borderId="70" xfId="0" applyNumberFormat="1" applyFont="1" applyBorder="1" applyAlignment="1" applyProtection="1">
      <alignment horizontal="center" vertical="center" shrinkToFit="1"/>
      <protection/>
    </xf>
    <xf numFmtId="0" fontId="4" fillId="0" borderId="70" xfId="0" applyNumberFormat="1" applyFont="1" applyBorder="1" applyAlignment="1" applyProtection="1">
      <alignment horizontal="center" shrinkToFit="1"/>
      <protection/>
    </xf>
    <xf numFmtId="0" fontId="4" fillId="0" borderId="70" xfId="0" applyNumberFormat="1" applyFont="1" applyBorder="1" applyAlignment="1" applyProtection="1">
      <alignment horizontal="center" vertical="top" shrinkToFit="1"/>
      <protection/>
    </xf>
    <xf numFmtId="0" fontId="0" fillId="0" borderId="44" xfId="0" applyFont="1" applyBorder="1" applyAlignment="1" applyProtection="1">
      <alignment horizontal="center" vertical="center" shrinkToFit="1"/>
      <protection/>
    </xf>
    <xf numFmtId="0" fontId="0" fillId="0" borderId="44" xfId="0" applyFont="1" applyBorder="1" applyAlignment="1" applyProtection="1">
      <alignment horizontal="center" vertical="center" wrapText="1"/>
      <protection/>
    </xf>
    <xf numFmtId="0" fontId="0" fillId="0" borderId="16" xfId="0" applyFont="1" applyBorder="1" applyAlignment="1" applyProtection="1">
      <alignment horizontal="center" vertical="center" shrinkToFit="1"/>
      <protection/>
    </xf>
    <xf numFmtId="0" fontId="0" fillId="0" borderId="16" xfId="0" applyFont="1" applyBorder="1" applyAlignment="1" applyProtection="1">
      <alignment horizontal="center" vertical="center" wrapText="1"/>
      <protection/>
    </xf>
    <xf numFmtId="0" fontId="48" fillId="0" borderId="70"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60" xfId="0" applyNumberFormat="1" applyFont="1" applyBorder="1" applyAlignment="1" applyProtection="1">
      <alignment horizontal="center" shrinkToFit="1"/>
      <protection/>
    </xf>
    <xf numFmtId="0" fontId="65" fillId="0" borderId="0" xfId="0" applyFont="1" applyAlignment="1" applyProtection="1">
      <alignment vertical="center" shrinkToFit="1"/>
      <protection/>
    </xf>
    <xf numFmtId="0" fontId="4" fillId="0" borderId="0" xfId="0" applyFont="1" applyAlignment="1" applyProtection="1">
      <alignment vertical="center" wrapText="1"/>
      <protection/>
    </xf>
    <xf numFmtId="0" fontId="4" fillId="0" borderId="0" xfId="0" applyNumberFormat="1" applyFont="1" applyBorder="1" applyAlignment="1" applyProtection="1">
      <alignment horizontal="left" shrinkToFit="1"/>
      <protection/>
    </xf>
    <xf numFmtId="0" fontId="4" fillId="0" borderId="0" xfId="0" applyFont="1" applyBorder="1" applyAlignment="1" applyProtection="1">
      <alignment horizontal="center" shrinkToFit="1"/>
      <protection/>
    </xf>
    <xf numFmtId="0" fontId="48" fillId="0" borderId="0" xfId="0" applyFont="1" applyBorder="1" applyAlignment="1" applyProtection="1">
      <alignment horizontal="center" vertical="center" shrinkToFit="1"/>
      <protection/>
    </xf>
    <xf numFmtId="0" fontId="3" fillId="0" borderId="0" xfId="0" applyFont="1" applyBorder="1" applyAlignment="1" applyProtection="1">
      <alignment vertical="center" shrinkToFit="1"/>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49" fontId="0" fillId="0" borderId="0" xfId="0" applyNumberFormat="1" applyFont="1" applyBorder="1" applyAlignment="1" applyProtection="1">
      <alignment horizontal="center" shrinkToFit="1"/>
      <protection/>
    </xf>
    <xf numFmtId="49" fontId="0" fillId="0" borderId="0" xfId="0" applyNumberFormat="1" applyBorder="1" applyAlignment="1" applyProtection="1">
      <alignment horizontal="center" shrinkToFit="1"/>
      <protection/>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0" fontId="7" fillId="0" borderId="0" xfId="0" applyNumberFormat="1" applyFont="1" applyBorder="1" applyAlignment="1" applyProtection="1">
      <alignment horizontal="center" vertical="top" wrapText="1"/>
      <protection/>
    </xf>
    <xf numFmtId="0" fontId="3" fillId="0" borderId="0" xfId="53" applyFont="1" applyBorder="1" applyAlignment="1" applyProtection="1">
      <alignment horizontal="center" vertical="center" shrinkToFit="1"/>
      <protection/>
    </xf>
    <xf numFmtId="0" fontId="0" fillId="0" borderId="0" xfId="53" applyFont="1" applyAlignment="1" applyProtection="1">
      <alignment horizontal="right" vertical="center" wrapText="1"/>
      <protection/>
    </xf>
    <xf numFmtId="0" fontId="6" fillId="0" borderId="0" xfId="0" applyFont="1" applyAlignment="1" applyProtection="1">
      <alignment/>
      <protection/>
    </xf>
    <xf numFmtId="0" fontId="0" fillId="0" borderId="0" xfId="0" applyBorder="1" applyAlignment="1" applyProtection="1">
      <alignment/>
      <protection/>
    </xf>
    <xf numFmtId="0" fontId="3" fillId="0" borderId="0" xfId="53" applyFont="1" applyFill="1" applyAlignment="1" applyProtection="1">
      <alignment vertical="center" wrapText="1"/>
      <protection/>
    </xf>
    <xf numFmtId="0" fontId="0" fillId="0" borderId="0" xfId="53" applyFont="1" applyFill="1" applyBorder="1" applyAlignment="1" applyProtection="1">
      <alignment horizontal="center" vertical="center"/>
      <protection/>
    </xf>
    <xf numFmtId="0" fontId="0" fillId="0" borderId="0" xfId="53" applyFont="1" applyFill="1" applyAlignment="1" applyProtection="1">
      <alignment vertical="center"/>
      <protection/>
    </xf>
    <xf numFmtId="0" fontId="0" fillId="0" borderId="0" xfId="53" applyFont="1" applyFill="1" applyAlignment="1" applyProtection="1">
      <alignment vertical="center" wrapText="1"/>
      <protection/>
    </xf>
    <xf numFmtId="0" fontId="0" fillId="0" borderId="0" xfId="53" applyNumberFormat="1" applyFont="1" applyAlignment="1" applyProtection="1">
      <alignment horizontal="right" vertical="center" wrapText="1"/>
      <protection/>
    </xf>
    <xf numFmtId="0" fontId="7" fillId="0" borderId="0" xfId="53" applyFont="1" applyFill="1" applyAlignment="1" applyProtection="1">
      <alignment shrinkToFit="1"/>
      <protection/>
    </xf>
    <xf numFmtId="0" fontId="6" fillId="0" borderId="54" xfId="53" applyNumberFormat="1" applyFont="1" applyFill="1" applyBorder="1" applyAlignment="1" applyProtection="1">
      <alignment horizontal="center" vertical="center" wrapText="1"/>
      <protection/>
    </xf>
    <xf numFmtId="0" fontId="0" fillId="0" borderId="0" xfId="53" applyNumberFormat="1" applyFont="1" applyBorder="1" applyAlignment="1" applyProtection="1">
      <alignment horizontal="center" shrinkToFit="1"/>
      <protection/>
    </xf>
    <xf numFmtId="0" fontId="0" fillId="0" borderId="59" xfId="53" applyNumberFormat="1" applyFont="1" applyBorder="1" applyAlignment="1" applyProtection="1">
      <alignment horizontal="center" vertical="top" shrinkToFit="1"/>
      <protection/>
    </xf>
    <xf numFmtId="0" fontId="0" fillId="0" borderId="59" xfId="53" applyNumberFormat="1" applyFont="1" applyBorder="1" applyAlignment="1" applyProtection="1">
      <alignment horizontal="center" shrinkToFit="1"/>
      <protection/>
    </xf>
    <xf numFmtId="49" fontId="0" fillId="0" borderId="59"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left" shrinkToFit="1"/>
      <protection/>
    </xf>
    <xf numFmtId="0" fontId="3" fillId="0" borderId="0" xfId="53" applyNumberFormat="1" applyFont="1" applyBorder="1" applyAlignment="1" applyProtection="1">
      <alignment horizontal="center" shrinkToFit="1"/>
      <protection/>
    </xf>
    <xf numFmtId="0" fontId="0" fillId="0" borderId="0" xfId="53" applyFont="1" applyFill="1" applyBorder="1" applyAlignment="1" applyProtection="1">
      <alignment vertical="center" wrapText="1"/>
      <protection/>
    </xf>
    <xf numFmtId="0" fontId="3" fillId="0" borderId="0" xfId="53" applyFont="1" applyFill="1" applyBorder="1" applyAlignment="1" applyProtection="1">
      <alignment vertical="center" wrapText="1"/>
      <protection/>
    </xf>
    <xf numFmtId="0" fontId="3" fillId="0" borderId="0" xfId="53" applyFont="1" applyAlignment="1" applyProtection="1">
      <alignment vertical="center" wrapText="1"/>
      <protection/>
    </xf>
    <xf numFmtId="0" fontId="3" fillId="0" borderId="0" xfId="53" applyFont="1" applyAlignment="1" applyProtection="1">
      <alignment horizontal="center" vertical="center" wrapText="1"/>
      <protection/>
    </xf>
    <xf numFmtId="0" fontId="0" fillId="0" borderId="0" xfId="53" applyNumberFormat="1" applyFont="1" applyBorder="1" applyAlignment="1" applyProtection="1">
      <alignment vertical="center" wrapText="1"/>
      <protection/>
    </xf>
    <xf numFmtId="0" fontId="0" fillId="0" borderId="0" xfId="53" applyFont="1" applyBorder="1" applyAlignment="1" applyProtection="1">
      <alignment horizontal="center" vertical="center"/>
      <protection/>
    </xf>
    <xf numFmtId="0" fontId="57" fillId="0" borderId="0" xfId="53" applyNumberFormat="1" applyFont="1" applyBorder="1" applyAlignment="1" applyProtection="1">
      <alignment horizontal="right"/>
      <protection/>
    </xf>
    <xf numFmtId="0" fontId="0" fillId="0" borderId="0" xfId="53" applyFont="1" applyAlignment="1" applyProtection="1">
      <alignment vertical="center"/>
      <protection/>
    </xf>
    <xf numFmtId="0" fontId="58" fillId="0" borderId="0" xfId="53" applyFont="1" applyBorder="1" applyAlignment="1" applyProtection="1">
      <alignment horizontal="center" vertical="center"/>
      <protection/>
    </xf>
    <xf numFmtId="0" fontId="0" fillId="0" borderId="0" xfId="53" applyNumberFormat="1" applyFont="1" applyAlignment="1" applyProtection="1">
      <alignment vertical="center"/>
      <protection/>
    </xf>
    <xf numFmtId="0" fontId="0" fillId="0" borderId="0" xfId="53" applyFont="1" applyAlignment="1" applyProtection="1">
      <alignment horizontal="center" vertical="center" wrapText="1"/>
      <protection/>
    </xf>
    <xf numFmtId="0" fontId="0" fillId="0" borderId="0" xfId="53" applyNumberFormat="1" applyFont="1" applyAlignment="1" applyProtection="1">
      <alignment vertical="center" wrapText="1"/>
      <protection/>
    </xf>
    <xf numFmtId="0" fontId="7" fillId="0" borderId="0" xfId="53" applyFont="1" applyAlignment="1" applyProtection="1">
      <alignment shrinkToFit="1"/>
      <protection/>
    </xf>
    <xf numFmtId="0" fontId="7" fillId="0" borderId="0" xfId="53" applyFont="1" applyBorder="1" applyAlignment="1" applyProtection="1">
      <alignment/>
      <protection/>
    </xf>
    <xf numFmtId="0" fontId="7" fillId="0" borderId="0" xfId="53" applyFont="1" applyAlignment="1" applyProtection="1">
      <alignment horizontal="center"/>
      <protection/>
    </xf>
    <xf numFmtId="0" fontId="7" fillId="0" borderId="0" xfId="53" applyNumberFormat="1" applyFont="1" applyAlignment="1" applyProtection="1">
      <alignment horizontal="right"/>
      <protection/>
    </xf>
    <xf numFmtId="0" fontId="7" fillId="0" borderId="0" xfId="53" applyFont="1" applyAlignment="1" applyProtection="1">
      <alignment/>
      <protection/>
    </xf>
    <xf numFmtId="0" fontId="16" fillId="0" borderId="0" xfId="53" applyFont="1" applyFill="1" applyBorder="1" applyAlignment="1" applyProtection="1">
      <alignment horizontal="center" vertical="center" wrapText="1"/>
      <protection/>
    </xf>
    <xf numFmtId="49" fontId="7" fillId="0" borderId="0" xfId="53" applyNumberFormat="1" applyFont="1" applyFill="1" applyAlignment="1" applyProtection="1">
      <alignment horizontal="center" vertical="center" wrapText="1"/>
      <protection/>
    </xf>
    <xf numFmtId="0" fontId="0" fillId="0" borderId="0" xfId="53" applyNumberFormat="1" applyFont="1" applyFill="1" applyAlignment="1" applyProtection="1">
      <alignment vertical="center" wrapText="1"/>
      <protection/>
    </xf>
    <xf numFmtId="0" fontId="0" fillId="0" borderId="0" xfId="53" applyNumberFormat="1" applyFont="1" applyFill="1" applyBorder="1" applyAlignment="1" applyProtection="1">
      <alignment vertical="center" wrapText="1"/>
      <protection/>
    </xf>
    <xf numFmtId="49" fontId="16" fillId="0" borderId="0" xfId="53" applyNumberFormat="1" applyFont="1" applyFill="1" applyBorder="1" applyAlignment="1" applyProtection="1">
      <alignment horizontal="center" vertical="center" wrapText="1"/>
      <protection/>
    </xf>
    <xf numFmtId="0" fontId="16" fillId="0" borderId="54" xfId="53" applyFont="1" applyFill="1" applyBorder="1" applyAlignment="1" applyProtection="1">
      <alignment horizontal="center" vertical="center" wrapText="1"/>
      <protection/>
    </xf>
    <xf numFmtId="0" fontId="0" fillId="0" borderId="54" xfId="53" applyFill="1" applyBorder="1" applyAlignment="1" applyProtection="1">
      <alignment horizontal="center" vertical="center" wrapText="1"/>
      <protection/>
    </xf>
    <xf numFmtId="0" fontId="16" fillId="0" borderId="0" xfId="53" applyFont="1" applyAlignment="1" applyProtection="1">
      <alignment horizontal="center" vertical="center" wrapText="1"/>
      <protection/>
    </xf>
    <xf numFmtId="0" fontId="16" fillId="0" borderId="0" xfId="53" applyNumberFormat="1" applyFont="1" applyBorder="1" applyAlignment="1" applyProtection="1">
      <alignment horizontal="center" vertical="center" wrapText="1"/>
      <protection/>
    </xf>
    <xf numFmtId="0" fontId="0" fillId="0" borderId="0" xfId="53" applyFont="1" applyAlignment="1" applyProtection="1">
      <alignment horizontal="center" wrapText="1"/>
      <protection/>
    </xf>
    <xf numFmtId="0" fontId="0" fillId="0" borderId="0" xfId="53" applyFont="1" applyBorder="1" applyAlignment="1" applyProtection="1">
      <alignment horizontal="center" wrapText="1"/>
      <protection/>
    </xf>
    <xf numFmtId="0" fontId="0" fillId="0" borderId="59" xfId="53" applyFont="1" applyBorder="1" applyAlignment="1" applyProtection="1">
      <alignment horizontal="center" wrapText="1"/>
      <protection/>
    </xf>
    <xf numFmtId="0" fontId="0" fillId="0" borderId="59" xfId="53" applyFont="1" applyBorder="1" applyAlignment="1" applyProtection="1">
      <alignment vertical="center" wrapText="1"/>
      <protection/>
    </xf>
    <xf numFmtId="0" fontId="0" fillId="0" borderId="0" xfId="53" applyFont="1" applyBorder="1" applyAlignment="1" applyProtection="1">
      <alignment vertical="center" wrapText="1"/>
      <protection/>
    </xf>
    <xf numFmtId="0" fontId="0" fillId="0" borderId="70" xfId="53" applyFont="1" applyBorder="1" applyAlignment="1" applyProtection="1">
      <alignment horizontal="center" vertical="center" shrinkToFit="1"/>
      <protection/>
    </xf>
    <xf numFmtId="0" fontId="3" fillId="0" borderId="0" xfId="53" applyFont="1" applyBorder="1" applyAlignment="1" applyProtection="1">
      <alignment vertical="center" wrapText="1"/>
      <protection/>
    </xf>
    <xf numFmtId="0" fontId="0" fillId="0" borderId="0" xfId="53" applyFont="1" applyAlignment="1" applyProtection="1">
      <alignment horizontal="left" vertical="center"/>
      <protection/>
    </xf>
    <xf numFmtId="0" fontId="0" fillId="0" borderId="54" xfId="53" applyNumberFormat="1" applyFont="1" applyBorder="1" applyAlignment="1" applyProtection="1">
      <alignment vertical="center" wrapText="1"/>
      <protection/>
    </xf>
    <xf numFmtId="0" fontId="7" fillId="0" borderId="0" xfId="53" applyNumberFormat="1" applyFont="1" applyAlignment="1" applyProtection="1">
      <alignment horizontal="center" vertical="top" shrinkToFit="1"/>
      <protection/>
    </xf>
    <xf numFmtId="0" fontId="0" fillId="0" borderId="0" xfId="53" applyFont="1" applyBorder="1" applyAlignment="1" applyProtection="1">
      <alignment vertical="center" shrinkToFit="1"/>
      <protection/>
    </xf>
    <xf numFmtId="0" fontId="0" fillId="0" borderId="0" xfId="53" applyNumberFormat="1" applyFont="1" applyBorder="1" applyAlignment="1" applyProtection="1">
      <alignment vertical="center" shrinkToFit="1"/>
      <protection/>
    </xf>
    <xf numFmtId="0" fontId="7" fillId="0" borderId="0" xfId="53" applyNumberFormat="1" applyFont="1" applyAlignment="1" applyProtection="1">
      <alignment vertical="center"/>
      <protection/>
    </xf>
    <xf numFmtId="0" fontId="3" fillId="20" borderId="76" xfId="0" applyFont="1" applyFill="1" applyBorder="1" applyAlignment="1">
      <alignment horizontal="center" vertical="center"/>
    </xf>
    <xf numFmtId="0" fontId="3" fillId="20" borderId="77" xfId="0" applyFont="1" applyFill="1" applyBorder="1" applyAlignment="1">
      <alignment horizontal="center" vertical="center"/>
    </xf>
    <xf numFmtId="0" fontId="3" fillId="20" borderId="78" xfId="0" applyFont="1" applyFill="1" applyBorder="1" applyAlignment="1">
      <alignment horizontal="center" vertical="center"/>
    </xf>
    <xf numFmtId="0" fontId="3" fillId="20" borderId="76" xfId="0" applyFont="1" applyFill="1" applyBorder="1" applyAlignment="1">
      <alignment horizontal="center" vertical="center" wrapText="1"/>
    </xf>
    <xf numFmtId="0" fontId="3" fillId="20" borderId="77" xfId="0" applyFont="1" applyFill="1" applyBorder="1" applyAlignment="1">
      <alignment horizontal="center" vertical="center" wrapText="1"/>
    </xf>
    <xf numFmtId="0" fontId="3" fillId="20" borderId="78" xfId="0" applyFont="1" applyFill="1" applyBorder="1" applyAlignment="1">
      <alignment horizontal="center" vertical="center" wrapText="1"/>
    </xf>
    <xf numFmtId="0" fontId="3" fillId="20" borderId="79" xfId="0" applyFont="1" applyFill="1" applyBorder="1" applyAlignment="1">
      <alignment horizontal="center" vertical="center"/>
    </xf>
    <xf numFmtId="0" fontId="3" fillId="20" borderId="40" xfId="0" applyFont="1" applyFill="1" applyBorder="1" applyAlignment="1">
      <alignment horizontal="center" vertical="center"/>
    </xf>
    <xf numFmtId="0" fontId="3" fillId="20" borderId="68" xfId="0" applyFont="1" applyFill="1" applyBorder="1" applyAlignment="1">
      <alignment horizontal="center" vertical="center"/>
    </xf>
    <xf numFmtId="0" fontId="3" fillId="20" borderId="80" xfId="0" applyFont="1" applyFill="1" applyBorder="1" applyAlignment="1">
      <alignment horizontal="center" vertical="center" wrapText="1"/>
    </xf>
    <xf numFmtId="0" fontId="3" fillId="20" borderId="81" xfId="0" applyFont="1" applyFill="1" applyBorder="1" applyAlignment="1">
      <alignment horizontal="center" vertical="center" wrapText="1"/>
    </xf>
    <xf numFmtId="0" fontId="3" fillId="20" borderId="82" xfId="0" applyFont="1" applyFill="1" applyBorder="1" applyAlignment="1">
      <alignment horizontal="center" vertical="center" wrapText="1"/>
    </xf>
    <xf numFmtId="0" fontId="9" fillId="0" borderId="0" xfId="0" applyFont="1" applyFill="1" applyAlignment="1">
      <alignment horizontal="center"/>
    </xf>
    <xf numFmtId="0" fontId="14" fillId="24" borderId="0" xfId="0" applyFont="1" applyFill="1" applyAlignment="1" applyProtection="1">
      <alignment horizontal="center"/>
      <protection locked="0"/>
    </xf>
    <xf numFmtId="0" fontId="9" fillId="0" borderId="16" xfId="0" applyFont="1" applyFill="1" applyBorder="1" applyAlignment="1">
      <alignment horizontal="center" vertical="center"/>
    </xf>
    <xf numFmtId="1" fontId="3" fillId="20" borderId="80" xfId="0" applyNumberFormat="1" applyFont="1" applyFill="1" applyBorder="1" applyAlignment="1">
      <alignment horizontal="center" vertical="center" wrapText="1"/>
    </xf>
    <xf numFmtId="1" fontId="3" fillId="20" borderId="81" xfId="0" applyNumberFormat="1" applyFont="1" applyFill="1" applyBorder="1" applyAlignment="1">
      <alignment horizontal="center" vertical="center" wrapText="1"/>
    </xf>
    <xf numFmtId="1" fontId="3" fillId="20" borderId="82" xfId="0" applyNumberFormat="1" applyFont="1" applyFill="1" applyBorder="1" applyAlignment="1">
      <alignment horizontal="center" vertical="center" wrapText="1"/>
    </xf>
    <xf numFmtId="0" fontId="16" fillId="20" borderId="76" xfId="0" applyFont="1" applyFill="1" applyBorder="1" applyAlignment="1">
      <alignment horizontal="center" vertical="center" wrapText="1"/>
    </xf>
    <xf numFmtId="0" fontId="16" fillId="20" borderId="77" xfId="0" applyFont="1" applyFill="1" applyBorder="1" applyAlignment="1">
      <alignment horizontal="center" vertical="center" wrapText="1"/>
    </xf>
    <xf numFmtId="0" fontId="16" fillId="20" borderId="78" xfId="0" applyFont="1" applyFill="1" applyBorder="1" applyAlignment="1">
      <alignment horizontal="center" vertical="center" wrapText="1"/>
    </xf>
    <xf numFmtId="0" fontId="3" fillId="0" borderId="45" xfId="0" applyFont="1" applyBorder="1" applyAlignment="1" applyProtection="1">
      <alignment horizontal="center" vertical="center" textRotation="90"/>
      <protection locked="0"/>
    </xf>
    <xf numFmtId="0" fontId="3" fillId="0" borderId="57" xfId="0" applyFont="1" applyBorder="1" applyAlignment="1" applyProtection="1">
      <alignment horizontal="center" vertical="center" textRotation="90"/>
      <protection locked="0"/>
    </xf>
    <xf numFmtId="0" fontId="3" fillId="0" borderId="10" xfId="0" applyFont="1" applyBorder="1" applyAlignment="1" applyProtection="1">
      <alignment horizontal="center" vertical="center" textRotation="90"/>
      <protection locked="0"/>
    </xf>
    <xf numFmtId="0" fontId="3" fillId="0" borderId="0" xfId="0" applyFont="1" applyAlignment="1" applyProtection="1">
      <alignment horizontal="center" shrinkToFit="1"/>
      <protection/>
    </xf>
    <xf numFmtId="0" fontId="12" fillId="0" borderId="0" xfId="0" applyFont="1" applyBorder="1" applyAlignment="1" applyProtection="1">
      <alignment horizontal="center" shrinkToFit="1"/>
      <protection/>
    </xf>
    <xf numFmtId="0" fontId="4" fillId="0" borderId="0" xfId="0" applyFont="1" applyBorder="1" applyAlignment="1" applyProtection="1">
      <alignment horizontal="center" shrinkToFit="1"/>
      <protection/>
    </xf>
    <xf numFmtId="14" fontId="10" fillId="0" borderId="0" xfId="0" applyNumberFormat="1" applyFont="1" applyBorder="1" applyAlignment="1" applyProtection="1">
      <alignment horizontal="center" shrinkToFit="1"/>
      <protection/>
    </xf>
    <xf numFmtId="0" fontId="0" fillId="0" borderId="0" xfId="0" applyFont="1" applyBorder="1" applyAlignment="1" applyProtection="1">
      <alignment horizontal="center"/>
      <protection/>
    </xf>
    <xf numFmtId="0" fontId="3" fillId="0" borderId="45" xfId="0" applyFont="1" applyFill="1" applyBorder="1" applyAlignment="1" applyProtection="1">
      <alignment horizontal="center" vertical="center" textRotation="90"/>
      <protection locked="0"/>
    </xf>
    <xf numFmtId="0" fontId="3" fillId="0" borderId="57" xfId="0" applyFont="1" applyFill="1" applyBorder="1" applyAlignment="1" applyProtection="1">
      <alignment horizontal="center" vertical="center" textRotation="90"/>
      <protection locked="0"/>
    </xf>
    <xf numFmtId="0" fontId="3" fillId="0" borderId="10" xfId="0" applyFont="1" applyFill="1" applyBorder="1" applyAlignment="1" applyProtection="1">
      <alignment horizontal="center" vertical="center" textRotation="90"/>
      <protection locked="0"/>
    </xf>
    <xf numFmtId="0" fontId="11" fillId="0" borderId="0" xfId="0" applyFont="1" applyFill="1" applyBorder="1" applyAlignment="1" applyProtection="1">
      <alignment horizontal="right"/>
      <protection/>
    </xf>
    <xf numFmtId="0" fontId="13" fillId="0" borderId="60"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0" fillId="0" borderId="59" xfId="0" applyNumberFormat="1" applyFont="1" applyBorder="1" applyAlignment="1">
      <alignment horizontal="center" vertical="center" wrapText="1"/>
    </xf>
    <xf numFmtId="0" fontId="0" fillId="0" borderId="59" xfId="0" applyNumberFormat="1" applyFont="1" applyBorder="1" applyAlignment="1" applyProtection="1">
      <alignment horizontal="center" vertical="center" wrapText="1"/>
      <protection locked="0"/>
    </xf>
    <xf numFmtId="0" fontId="67" fillId="20" borderId="26" xfId="0" applyNumberFormat="1" applyFont="1" applyFill="1" applyBorder="1" applyAlignment="1" applyProtection="1">
      <alignment horizontal="center" vertical="center" wrapText="1"/>
      <protection/>
    </xf>
    <xf numFmtId="0" fontId="67" fillId="20" borderId="83" xfId="0" applyNumberFormat="1" applyFont="1" applyFill="1" applyBorder="1" applyAlignment="1" applyProtection="1">
      <alignment horizontal="center" vertical="center" wrapText="1"/>
      <protection/>
    </xf>
    <xf numFmtId="0" fontId="0" fillId="4" borderId="60" xfId="0" applyFont="1" applyFill="1" applyBorder="1" applyAlignment="1" applyProtection="1">
      <alignment horizontal="center" vertical="top" shrinkToFit="1"/>
      <protection/>
    </xf>
    <xf numFmtId="0" fontId="0" fillId="4" borderId="0" xfId="0" applyFont="1" applyFill="1" applyBorder="1" applyAlignment="1" applyProtection="1">
      <alignment horizontal="center" vertical="top" shrinkToFit="1"/>
      <protection/>
    </xf>
    <xf numFmtId="0" fontId="0" fillId="4" borderId="0" xfId="0" applyFont="1" applyFill="1" applyBorder="1" applyAlignment="1" applyProtection="1">
      <alignment horizontal="center" shrinkToFit="1"/>
      <protection/>
    </xf>
    <xf numFmtId="0" fontId="0" fillId="4" borderId="54" xfId="0" applyFont="1" applyFill="1" applyBorder="1" applyAlignment="1" applyProtection="1">
      <alignment horizontal="center" shrinkToFit="1"/>
      <protection/>
    </xf>
    <xf numFmtId="0" fontId="0" fillId="0" borderId="59"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64" xfId="0" applyFont="1" applyBorder="1" applyAlignment="1" applyProtection="1">
      <alignment horizontal="center" shrinkToFit="1"/>
      <protection/>
    </xf>
    <xf numFmtId="0" fontId="0" fillId="0" borderId="54" xfId="0" applyFont="1" applyBorder="1" applyAlignment="1" applyProtection="1">
      <alignment horizontal="center" shrinkToFit="1"/>
      <protection/>
    </xf>
    <xf numFmtId="0" fontId="0" fillId="0" borderId="70" xfId="0" applyFont="1" applyBorder="1" applyAlignment="1" applyProtection="1">
      <alignment horizontal="center" shrinkToFit="1"/>
      <protection/>
    </xf>
    <xf numFmtId="0" fontId="0" fillId="0" borderId="75" xfId="0" applyFont="1" applyBorder="1" applyAlignment="1" applyProtection="1">
      <alignment horizontal="center" shrinkToFit="1"/>
      <protection/>
    </xf>
    <xf numFmtId="0" fontId="0" fillId="0" borderId="60" xfId="0" applyFont="1" applyBorder="1" applyAlignment="1" applyProtection="1">
      <alignment horizontal="center" vertical="top" shrinkToFit="1"/>
      <protection/>
    </xf>
    <xf numFmtId="0" fontId="0" fillId="0" borderId="54" xfId="0" applyFont="1" applyBorder="1" applyAlignment="1" applyProtection="1">
      <alignment horizontal="center" vertical="top" shrinkToFit="1"/>
      <protection/>
    </xf>
    <xf numFmtId="0" fontId="0" fillId="0" borderId="0" xfId="0" applyFont="1" applyBorder="1" applyAlignment="1" applyProtection="1">
      <alignment horizontal="center" vertical="top" shrinkToFit="1"/>
      <protection/>
    </xf>
    <xf numFmtId="0" fontId="0" fillId="0" borderId="73" xfId="0" applyFont="1" applyBorder="1" applyAlignment="1" applyProtection="1">
      <alignment horizontal="left" shrinkToFit="1"/>
      <protection/>
    </xf>
    <xf numFmtId="0" fontId="0" fillId="0" borderId="75" xfId="0" applyFont="1" applyBorder="1" applyAlignment="1" applyProtection="1">
      <alignment horizontal="left" shrinkToFit="1"/>
      <protection/>
    </xf>
    <xf numFmtId="0" fontId="0" fillId="0" borderId="73" xfId="0" applyFont="1" applyBorder="1" applyAlignment="1" applyProtection="1">
      <alignment horizontal="center" vertical="top" shrinkToFit="1"/>
      <protection/>
    </xf>
    <xf numFmtId="0" fontId="0" fillId="0" borderId="70" xfId="0" applyFont="1" applyBorder="1" applyAlignment="1" applyProtection="1">
      <alignment horizontal="center" vertical="top" shrinkToFit="1"/>
      <protection/>
    </xf>
    <xf numFmtId="0" fontId="0" fillId="0" borderId="84" xfId="0" applyFont="1" applyBorder="1" applyAlignment="1" applyProtection="1">
      <alignment horizontal="left" shrinkToFit="1"/>
      <protection/>
    </xf>
    <xf numFmtId="0" fontId="0" fillId="0" borderId="54" xfId="0" applyFont="1" applyBorder="1" applyAlignment="1" applyProtection="1">
      <alignment horizontal="left" shrinkToFit="1"/>
      <protection/>
    </xf>
    <xf numFmtId="0" fontId="0" fillId="4" borderId="46" xfId="0" applyFont="1" applyFill="1" applyBorder="1" applyAlignment="1" applyProtection="1">
      <alignment horizontal="center" shrinkToFit="1"/>
      <protection/>
    </xf>
    <xf numFmtId="0" fontId="0" fillId="4" borderId="64" xfId="0" applyFont="1" applyFill="1" applyBorder="1" applyAlignment="1" applyProtection="1">
      <alignment horizontal="center" shrinkToFit="1"/>
      <protection/>
    </xf>
    <xf numFmtId="0" fontId="0" fillId="0" borderId="84" xfId="0" applyFont="1" applyBorder="1" applyAlignment="1" applyProtection="1">
      <alignment horizontal="left" shrinkToFit="1"/>
      <protection/>
    </xf>
    <xf numFmtId="0" fontId="0" fillId="0" borderId="54" xfId="0" applyFont="1" applyBorder="1" applyAlignment="1" applyProtection="1">
      <alignment horizontal="left" shrinkToFit="1"/>
      <protection/>
    </xf>
    <xf numFmtId="0" fontId="0" fillId="4" borderId="85" xfId="0" applyFont="1" applyFill="1" applyBorder="1" applyAlignment="1" applyProtection="1">
      <alignment horizontal="center" shrinkToFit="1"/>
      <protection/>
    </xf>
    <xf numFmtId="0" fontId="0" fillId="0" borderId="60" xfId="0" applyFont="1" applyBorder="1" applyAlignment="1" applyProtection="1">
      <alignment horizontal="left" shrinkToFit="1"/>
      <protection/>
    </xf>
    <xf numFmtId="0" fontId="7" fillId="0" borderId="86" xfId="0" applyFont="1" applyBorder="1" applyAlignment="1" applyProtection="1">
      <alignment horizontal="center" vertical="center" wrapText="1"/>
      <protection/>
    </xf>
    <xf numFmtId="0" fontId="7" fillId="0" borderId="87" xfId="0" applyFont="1" applyBorder="1" applyAlignment="1" applyProtection="1">
      <alignment horizontal="center" vertical="center" wrapText="1"/>
      <protection/>
    </xf>
    <xf numFmtId="0" fontId="0" fillId="0" borderId="84" xfId="0" applyFont="1" applyBorder="1" applyAlignment="1" applyProtection="1">
      <alignment horizontal="center" shrinkToFit="1"/>
      <protection/>
    </xf>
    <xf numFmtId="0" fontId="0" fillId="0" borderId="54" xfId="0" applyFont="1" applyBorder="1" applyAlignment="1" applyProtection="1">
      <alignment horizontal="center" shrinkToFit="1"/>
      <protection/>
    </xf>
    <xf numFmtId="0" fontId="7" fillId="0" borderId="60" xfId="0" applyFont="1" applyBorder="1" applyAlignment="1">
      <alignment horizontal="center" vertical="top" wrapText="1"/>
    </xf>
    <xf numFmtId="0" fontId="0" fillId="0" borderId="54" xfId="0" applyFont="1" applyBorder="1" applyAlignment="1">
      <alignment horizontal="center" vertical="center" wrapText="1"/>
    </xf>
    <xf numFmtId="0" fontId="3" fillId="0" borderId="88" xfId="0" applyFont="1" applyBorder="1" applyAlignment="1">
      <alignment horizontal="center" vertical="center" textRotation="90" shrinkToFit="1"/>
    </xf>
    <xf numFmtId="0" fontId="3" fillId="0" borderId="57"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88" xfId="0" applyFont="1" applyBorder="1" applyAlignment="1" applyProtection="1">
      <alignment horizontal="center" shrinkToFit="1"/>
      <protection/>
    </xf>
    <xf numFmtId="0" fontId="3" fillId="0" borderId="10" xfId="0" applyFont="1" applyBorder="1" applyAlignment="1" applyProtection="1">
      <alignment horizontal="center" shrinkToFit="1"/>
      <protection/>
    </xf>
    <xf numFmtId="0" fontId="0" fillId="0" borderId="88" xfId="0" applyFont="1" applyBorder="1" applyAlignment="1" applyProtection="1">
      <alignment horizontal="center" shrinkToFit="1"/>
      <protection/>
    </xf>
    <xf numFmtId="0" fontId="0" fillId="0" borderId="10" xfId="0" applyFont="1" applyBorder="1" applyAlignment="1" applyProtection="1">
      <alignment horizontal="center" shrinkToFit="1"/>
      <protection/>
    </xf>
    <xf numFmtId="0" fontId="0" fillId="0" borderId="45" xfId="0" applyFont="1" applyBorder="1" applyAlignment="1" applyProtection="1">
      <alignment horizontal="center" shrinkToFit="1"/>
      <protection/>
    </xf>
    <xf numFmtId="0" fontId="0" fillId="4" borderId="45" xfId="0" applyFont="1" applyFill="1" applyBorder="1" applyAlignment="1" applyProtection="1">
      <alignment horizontal="center" shrinkToFit="1"/>
      <protection locked="0"/>
    </xf>
    <xf numFmtId="0" fontId="0" fillId="4" borderId="10" xfId="0" applyFont="1" applyFill="1" applyBorder="1" applyAlignment="1" applyProtection="1">
      <alignment horizontal="center" shrinkToFit="1"/>
      <protection locked="0"/>
    </xf>
    <xf numFmtId="0" fontId="3" fillId="0" borderId="45" xfId="0" applyFont="1" applyBorder="1" applyAlignment="1" applyProtection="1">
      <alignment horizontal="center" shrinkToFit="1"/>
      <protection/>
    </xf>
    <xf numFmtId="0" fontId="3" fillId="0" borderId="10" xfId="0" applyFont="1" applyBorder="1" applyAlignment="1" applyProtection="1">
      <alignment horizontal="center" shrinkToFit="1"/>
      <protection/>
    </xf>
    <xf numFmtId="0" fontId="0" fillId="0" borderId="88" xfId="0" applyFont="1" applyBorder="1" applyAlignment="1" applyProtection="1">
      <alignment horizontal="center" shrinkToFit="1"/>
      <protection/>
    </xf>
    <xf numFmtId="0" fontId="0" fillId="0" borderId="10" xfId="0" applyFont="1" applyBorder="1" applyAlignment="1" applyProtection="1">
      <alignment horizontal="center" shrinkToFit="1"/>
      <protection/>
    </xf>
    <xf numFmtId="0" fontId="0" fillId="4" borderId="88" xfId="0" applyFont="1" applyFill="1" applyBorder="1" applyAlignment="1" applyProtection="1">
      <alignment horizontal="center" shrinkToFit="1"/>
      <protection locked="0"/>
    </xf>
    <xf numFmtId="0" fontId="0" fillId="4" borderId="57" xfId="0" applyFont="1" applyFill="1" applyBorder="1" applyAlignment="1" applyProtection="1">
      <alignment horizontal="center" shrinkToFit="1"/>
      <protection locked="0"/>
    </xf>
    <xf numFmtId="0" fontId="0" fillId="0" borderId="11" xfId="0" applyFont="1" applyBorder="1" applyAlignment="1" applyProtection="1">
      <alignment horizontal="left" vertical="center" shrinkToFit="1"/>
      <protection/>
    </xf>
    <xf numFmtId="0" fontId="0" fillId="0" borderId="64" xfId="0" applyFont="1" applyBorder="1" applyAlignment="1">
      <alignment horizontal="center" vertical="center" shrinkToFit="1"/>
    </xf>
    <xf numFmtId="0" fontId="0" fillId="0" borderId="75" xfId="0" applyFont="1" applyBorder="1" applyAlignment="1">
      <alignment horizontal="center" vertical="center" shrinkToFit="1"/>
    </xf>
    <xf numFmtId="0" fontId="0" fillId="4" borderId="0" xfId="0" applyFill="1" applyBorder="1" applyAlignment="1" applyProtection="1">
      <alignment horizontal="center" shrinkToFit="1"/>
      <protection/>
    </xf>
    <xf numFmtId="0" fontId="0" fillId="4" borderId="54" xfId="0" applyFill="1" applyBorder="1" applyAlignment="1" applyProtection="1">
      <alignment horizontal="center" shrinkToFit="1"/>
      <protection/>
    </xf>
    <xf numFmtId="0" fontId="0" fillId="4" borderId="70" xfId="0" applyFill="1" applyBorder="1" applyAlignment="1" applyProtection="1">
      <alignment horizontal="center" shrinkToFit="1"/>
      <protection/>
    </xf>
    <xf numFmtId="0" fontId="0" fillId="4" borderId="75" xfId="0" applyFill="1" applyBorder="1" applyAlignment="1" applyProtection="1">
      <alignment horizontal="center" shrinkToFit="1"/>
      <protection/>
    </xf>
    <xf numFmtId="0" fontId="0" fillId="0" borderId="60" xfId="0" applyFont="1" applyBorder="1" applyAlignment="1" applyProtection="1">
      <alignment horizontal="center" shrinkToFit="1"/>
      <protection/>
    </xf>
    <xf numFmtId="0" fontId="0" fillId="0" borderId="54" xfId="0" applyFont="1" applyBorder="1" applyAlignment="1" applyProtection="1">
      <alignment horizontal="center"/>
      <protection/>
    </xf>
    <xf numFmtId="0" fontId="0" fillId="0" borderId="54" xfId="0" applyFont="1" applyBorder="1" applyAlignment="1" applyProtection="1">
      <alignment horizontal="center" vertical="center" shrinkToFit="1"/>
      <protection/>
    </xf>
    <xf numFmtId="0" fontId="7" fillId="0" borderId="59"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lignment horizontal="center" shrinkToFit="1"/>
    </xf>
    <xf numFmtId="0" fontId="0" fillId="0" borderId="6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54" xfId="0" applyFont="1" applyBorder="1" applyAlignment="1">
      <alignment horizontal="center" shrinkToFit="1"/>
    </xf>
    <xf numFmtId="0" fontId="49" fillId="0" borderId="0" xfId="0" applyFont="1" applyBorder="1" applyAlignment="1">
      <alignment horizontal="right" vertical="center"/>
    </xf>
    <xf numFmtId="0" fontId="3" fillId="0" borderId="0" xfId="0" applyFont="1" applyBorder="1" applyAlignment="1">
      <alignment horizontal="center" vertical="center"/>
    </xf>
    <xf numFmtId="0" fontId="7" fillId="0" borderId="0" xfId="0" applyFont="1" applyAlignment="1">
      <alignment horizontal="center"/>
    </xf>
    <xf numFmtId="0" fontId="0" fillId="0" borderId="0" xfId="0" applyFont="1" applyAlignment="1">
      <alignment horizontal="center" vertical="center" wrapText="1"/>
    </xf>
    <xf numFmtId="0" fontId="11" fillId="0" borderId="54" xfId="0" applyFont="1" applyBorder="1" applyAlignment="1" applyProtection="1">
      <alignment horizontal="center" vertical="center"/>
      <protection/>
    </xf>
    <xf numFmtId="0" fontId="7" fillId="0" borderId="60" xfId="0" applyFont="1" applyBorder="1" applyAlignment="1">
      <alignment horizontal="center" vertical="center"/>
    </xf>
    <xf numFmtId="0" fontId="0"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pplyProtection="1">
      <alignment horizontal="center" vertical="center" wrapText="1"/>
      <protection/>
    </xf>
    <xf numFmtId="0" fontId="0" fillId="0" borderId="60" xfId="0" applyFont="1" applyBorder="1" applyAlignment="1" applyProtection="1">
      <alignment horizontal="left" shrinkToFit="1"/>
      <protection/>
    </xf>
    <xf numFmtId="0" fontId="0" fillId="0" borderId="59"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64" xfId="0" applyFill="1" applyBorder="1" applyAlignment="1" applyProtection="1">
      <alignment horizontal="center" shrinkToFit="1"/>
      <protection/>
    </xf>
    <xf numFmtId="0" fontId="0" fillId="0" borderId="54" xfId="0" applyFill="1" applyBorder="1" applyAlignment="1" applyProtection="1">
      <alignment horizontal="center" shrinkToFit="1"/>
      <protection/>
    </xf>
    <xf numFmtId="0" fontId="54" fillId="0" borderId="11" xfId="0" applyNumberFormat="1" applyFont="1" applyBorder="1" applyAlignment="1" applyProtection="1">
      <alignment horizontal="center" vertical="center" wrapText="1"/>
      <protection/>
    </xf>
    <xf numFmtId="0" fontId="55" fillId="0" borderId="11" xfId="0" applyNumberFormat="1" applyFont="1" applyBorder="1" applyAlignment="1">
      <alignment horizontal="center" vertical="center" wrapText="1"/>
    </xf>
    <xf numFmtId="0" fontId="7" fillId="0" borderId="60" xfId="0"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left" vertical="center" shrinkToFit="1"/>
      <protection/>
    </xf>
    <xf numFmtId="0" fontId="0" fillId="0" borderId="54" xfId="0" applyFont="1" applyFill="1" applyBorder="1" applyAlignment="1" applyProtection="1">
      <alignment horizontal="center" vertical="center" wrapText="1"/>
      <protection/>
    </xf>
    <xf numFmtId="0" fontId="0" fillId="0" borderId="6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57"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45"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45"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46" xfId="0" applyNumberFormat="1" applyFont="1" applyFill="1" applyBorder="1" applyAlignment="1" applyProtection="1">
      <alignment horizontal="center" shrinkToFit="1"/>
      <protection/>
    </xf>
    <xf numFmtId="0" fontId="0" fillId="0" borderId="64" xfId="0" applyNumberFormat="1" applyFont="1" applyFill="1" applyBorder="1" applyAlignment="1" applyProtection="1">
      <alignment horizontal="center" shrinkToFit="1"/>
      <protection/>
    </xf>
    <xf numFmtId="0" fontId="0" fillId="0" borderId="60" xfId="0" applyNumberFormat="1" applyFont="1" applyFill="1" applyBorder="1" applyAlignment="1" applyProtection="1">
      <alignment horizontal="left" shrinkToFit="1"/>
      <protection/>
    </xf>
    <xf numFmtId="0" fontId="0" fillId="0" borderId="54" xfId="0" applyNumberFormat="1" applyFont="1" applyFill="1" applyBorder="1" applyAlignment="1" applyProtection="1">
      <alignment horizontal="left" shrinkToFit="1"/>
      <protection/>
    </xf>
    <xf numFmtId="0" fontId="0" fillId="0" borderId="60" xfId="0" applyNumberFormat="1" applyFont="1" applyFill="1" applyBorder="1" applyAlignment="1" applyProtection="1">
      <alignment horizontal="center" shrinkToFit="1"/>
      <protection/>
    </xf>
    <xf numFmtId="0" fontId="0" fillId="0" borderId="54" xfId="0" applyNumberFormat="1" applyFont="1" applyFill="1" applyBorder="1" applyAlignment="1" applyProtection="1">
      <alignment horizontal="center" shrinkToFit="1"/>
      <protection/>
    </xf>
    <xf numFmtId="0" fontId="0" fillId="0" borderId="73" xfId="0" applyNumberFormat="1" applyFont="1" applyFill="1" applyBorder="1" applyAlignment="1" applyProtection="1">
      <alignment horizontal="left" shrinkToFit="1"/>
      <protection/>
    </xf>
    <xf numFmtId="0" fontId="0" fillId="0" borderId="75" xfId="0" applyNumberFormat="1" applyFont="1" applyFill="1" applyBorder="1" applyAlignment="1" applyProtection="1">
      <alignment horizontal="left" shrinkToFit="1"/>
      <protection/>
    </xf>
    <xf numFmtId="0" fontId="0" fillId="0" borderId="60" xfId="0" applyFont="1" applyFill="1" applyBorder="1" applyAlignment="1" applyProtection="1">
      <alignment horizontal="center" shrinkToFit="1"/>
      <protection/>
    </xf>
    <xf numFmtId="0" fontId="0" fillId="0" borderId="54" xfId="0"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54" xfId="0" applyNumberFormat="1" applyFont="1" applyFill="1" applyBorder="1" applyAlignment="1" applyProtection="1">
      <alignment horizontal="center" shrinkToFit="1"/>
      <protection/>
    </xf>
    <xf numFmtId="0" fontId="3" fillId="0" borderId="88" xfId="0" applyNumberFormat="1" applyFont="1" applyFill="1" applyBorder="1" applyAlignment="1" applyProtection="1">
      <alignment horizontal="center" vertical="center" textRotation="90" shrinkToFit="1"/>
      <protection/>
    </xf>
    <xf numFmtId="0" fontId="3" fillId="0" borderId="57" xfId="0" applyNumberFormat="1" applyFont="1" applyFill="1" applyBorder="1" applyAlignment="1" applyProtection="1">
      <alignment horizontal="center" vertical="center" textRotation="90" shrinkToFit="1"/>
      <protection/>
    </xf>
    <xf numFmtId="0" fontId="3" fillId="0" borderId="10" xfId="0" applyNumberFormat="1" applyFont="1" applyFill="1" applyBorder="1" applyAlignment="1" applyProtection="1">
      <alignment horizontal="center" vertical="center" textRotation="90" shrinkToFit="1"/>
      <protection/>
    </xf>
    <xf numFmtId="0" fontId="0" fillId="0" borderId="45" xfId="0" applyNumberFormat="1" applyFont="1" applyFill="1" applyBorder="1" applyAlignment="1" applyProtection="1">
      <alignment horizontal="center" shrinkToFit="1"/>
      <protection/>
    </xf>
    <xf numFmtId="0" fontId="0" fillId="0" borderId="60" xfId="0" applyFont="1" applyFill="1" applyBorder="1" applyAlignment="1" applyProtection="1">
      <alignment horizontal="left" shrinkToFit="1"/>
      <protection/>
    </xf>
    <xf numFmtId="0" fontId="0" fillId="0" borderId="54" xfId="0" applyFont="1" applyFill="1" applyBorder="1" applyAlignment="1" applyProtection="1">
      <alignment horizontal="left" shrinkToFit="1"/>
      <protection/>
    </xf>
    <xf numFmtId="0" fontId="0" fillId="0" borderId="88" xfId="0" applyNumberFormat="1" applyFont="1" applyFill="1" applyBorder="1" applyAlignment="1" applyProtection="1">
      <alignment horizontal="center" shrinkToFit="1"/>
      <protection/>
    </xf>
    <xf numFmtId="0" fontId="0" fillId="0" borderId="59"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0" fillId="0" borderId="54" xfId="0" applyNumberFormat="1" applyFill="1" applyBorder="1" applyAlignment="1" applyProtection="1">
      <alignment horizontal="center" shrinkToFit="1"/>
      <protection/>
    </xf>
    <xf numFmtId="0" fontId="0" fillId="0" borderId="54" xfId="0" applyNumberFormat="1" applyFont="1" applyFill="1" applyBorder="1" applyAlignment="1" applyProtection="1">
      <alignment horizontal="center" vertical="top" shrinkToFit="1"/>
      <protection/>
    </xf>
    <xf numFmtId="0" fontId="0" fillId="0" borderId="60" xfId="0" applyNumberFormat="1" applyFont="1" applyFill="1" applyBorder="1" applyAlignment="1" applyProtection="1">
      <alignment horizontal="left" shrinkToFit="1"/>
      <protection/>
    </xf>
    <xf numFmtId="0" fontId="0" fillId="0" borderId="54" xfId="0" applyNumberFormat="1" applyFont="1" applyFill="1" applyBorder="1" applyAlignment="1" applyProtection="1">
      <alignment horizontal="left" shrinkToFit="1"/>
      <protection/>
    </xf>
    <xf numFmtId="0" fontId="0" fillId="0" borderId="88" xfId="0" applyNumberFormat="1" applyFont="1" applyFill="1" applyBorder="1" applyAlignment="1" applyProtection="1">
      <alignment horizontal="center" shrinkToFit="1"/>
      <protection/>
    </xf>
    <xf numFmtId="0" fontId="0" fillId="0" borderId="57" xfId="0" applyFont="1" applyFill="1" applyBorder="1" applyAlignment="1" applyProtection="1">
      <alignment horizontal="center" shrinkToFit="1"/>
      <protection/>
    </xf>
    <xf numFmtId="0" fontId="0" fillId="0" borderId="85" xfId="0" applyNumberFormat="1" applyFont="1" applyFill="1" applyBorder="1" applyAlignment="1" applyProtection="1">
      <alignment horizontal="center" shrinkToFit="1"/>
      <protection/>
    </xf>
    <xf numFmtId="0" fontId="0" fillId="0" borderId="84" xfId="0" applyNumberFormat="1" applyFont="1" applyFill="1" applyBorder="1" applyAlignment="1" applyProtection="1">
      <alignment horizontal="left" shrinkToFit="1"/>
      <protection/>
    </xf>
    <xf numFmtId="0" fontId="0" fillId="0" borderId="84" xfId="0" applyNumberFormat="1" applyFont="1" applyFill="1" applyBorder="1" applyAlignment="1" applyProtection="1">
      <alignment horizontal="center" shrinkToFit="1"/>
      <protection/>
    </xf>
    <xf numFmtId="0" fontId="3"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horizontal="left" shrinkToFit="1"/>
      <protection/>
    </xf>
    <xf numFmtId="0" fontId="49"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vertical="center" wrapText="1"/>
      <protection/>
    </xf>
    <xf numFmtId="0" fontId="11" fillId="0" borderId="54" xfId="0" applyNumberFormat="1" applyFont="1" applyFill="1" applyBorder="1" applyAlignment="1" applyProtection="1">
      <alignment horizontal="center" vertical="center"/>
      <protection/>
    </xf>
    <xf numFmtId="0" fontId="7" fillId="0" borderId="6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0" fillId="0" borderId="54" xfId="0" applyNumberFormat="1" applyFont="1" applyFill="1" applyBorder="1" applyAlignment="1" applyProtection="1">
      <alignment horizontal="center" vertical="center" shrinkToFit="1"/>
      <protection/>
    </xf>
    <xf numFmtId="0" fontId="7" fillId="0" borderId="0" xfId="0" applyNumberFormat="1" applyFont="1" applyFill="1" applyAlignment="1" applyProtection="1">
      <alignment horizontal="center" shrinkToFit="1"/>
      <protection/>
    </xf>
    <xf numFmtId="0" fontId="0" fillId="0" borderId="54" xfId="0" applyNumberFormat="1" applyFont="1" applyFill="1" applyBorder="1" applyAlignment="1" applyProtection="1">
      <alignment horizontal="center"/>
      <protection/>
    </xf>
    <xf numFmtId="0" fontId="7" fillId="0" borderId="59"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0" fillId="0" borderId="64" xfId="0" applyNumberFormat="1" applyFont="1" applyFill="1" applyBorder="1" applyAlignment="1" applyProtection="1">
      <alignment horizontal="center" vertical="center" shrinkToFit="1"/>
      <protection/>
    </xf>
    <xf numFmtId="0" fontId="0" fillId="0" borderId="75" xfId="0" applyNumberFormat="1" applyFont="1" applyFill="1" applyBorder="1" applyAlignment="1" applyProtection="1">
      <alignment horizontal="center" vertical="center" shrinkToFit="1"/>
      <protection/>
    </xf>
    <xf numFmtId="0" fontId="0" fillId="0" borderId="57" xfId="0" applyNumberFormat="1" applyFont="1" applyFill="1" applyBorder="1" applyAlignment="1" applyProtection="1">
      <alignment horizontal="center" shrinkToFit="1"/>
      <protection/>
    </xf>
    <xf numFmtId="0" fontId="7" fillId="0" borderId="86" xfId="0" applyNumberFormat="1" applyFont="1" applyFill="1" applyBorder="1" applyAlignment="1" applyProtection="1">
      <alignment horizontal="center" vertical="center" wrapText="1"/>
      <protection/>
    </xf>
    <xf numFmtId="0" fontId="7" fillId="0" borderId="87"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54" fillId="0" borderId="11" xfId="0" applyNumberFormat="1" applyFont="1" applyBorder="1" applyAlignment="1">
      <alignment horizontal="center" vertical="center" wrapText="1"/>
    </xf>
    <xf numFmtId="49" fontId="16" fillId="0" borderId="54" xfId="0" applyNumberFormat="1" applyFont="1" applyFill="1" applyBorder="1" applyAlignment="1" applyProtection="1">
      <alignment horizontal="center" vertical="center" wrapText="1"/>
      <protection/>
    </xf>
    <xf numFmtId="49" fontId="16" fillId="0" borderId="0" xfId="0" applyNumberFormat="1" applyFont="1" applyFill="1" applyAlignment="1" applyProtection="1">
      <alignment horizontal="center" vertical="center" wrapText="1"/>
      <protection/>
    </xf>
    <xf numFmtId="49" fontId="0" fillId="0" borderId="0" xfId="53" applyNumberFormat="1" applyFont="1" applyBorder="1" applyAlignment="1" applyProtection="1">
      <alignment horizontal="center" vertical="top" shrinkToFit="1"/>
      <protection/>
    </xf>
    <xf numFmtId="0" fontId="0" fillId="0" borderId="60" xfId="0" applyNumberFormat="1" applyFont="1" applyBorder="1" applyAlignment="1" applyProtection="1">
      <alignment horizontal="center" vertical="top" shrinkToFit="1"/>
      <protection/>
    </xf>
    <xf numFmtId="0" fontId="0" fillId="0" borderId="73"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0" fillId="0" borderId="70" xfId="0" applyNumberFormat="1" applyFont="1" applyBorder="1" applyAlignment="1" applyProtection="1">
      <alignment horizontal="center" vertical="top" shrinkToFit="1"/>
      <protection/>
    </xf>
    <xf numFmtId="49" fontId="0" fillId="0" borderId="0" xfId="0" applyNumberFormat="1" applyFont="1" applyBorder="1" applyAlignment="1" applyProtection="1">
      <alignment horizontal="center" shrinkToFit="1"/>
      <protection/>
    </xf>
    <xf numFmtId="0" fontId="7" fillId="0" borderId="60" xfId="0" applyFont="1" applyBorder="1" applyAlignment="1" applyProtection="1">
      <alignment horizontal="center" vertical="top" wrapText="1"/>
      <protection/>
    </xf>
    <xf numFmtId="0" fontId="0" fillId="0" borderId="54" xfId="0" applyFont="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54" xfId="0" applyNumberFormat="1" applyFont="1" applyFill="1" applyBorder="1" applyAlignment="1" applyProtection="1">
      <alignment horizontal="center" vertical="center" wrapText="1"/>
      <protection/>
    </xf>
    <xf numFmtId="0" fontId="0" fillId="0" borderId="0" xfId="53" applyFont="1" applyBorder="1" applyAlignment="1" applyProtection="1">
      <alignment horizontal="center" shrinkToFit="1"/>
      <protection/>
    </xf>
    <xf numFmtId="0" fontId="0" fillId="0" borderId="54" xfId="53" applyFont="1" applyBorder="1" applyAlignment="1" applyProtection="1">
      <alignment horizontal="center" shrinkToFit="1"/>
      <protection/>
    </xf>
    <xf numFmtId="0" fontId="0" fillId="0" borderId="0" xfId="53" applyNumberFormat="1" applyFont="1" applyBorder="1" applyAlignment="1" applyProtection="1">
      <alignment horizontal="left" shrinkToFit="1"/>
      <protection/>
    </xf>
    <xf numFmtId="0" fontId="0" fillId="0" borderId="54" xfId="53" applyNumberFormat="1" applyFont="1" applyBorder="1" applyAlignment="1" applyProtection="1">
      <alignment horizontal="left" shrinkToFit="1"/>
      <protection/>
    </xf>
    <xf numFmtId="0" fontId="0" fillId="0" borderId="60" xfId="0" applyNumberFormat="1" applyFont="1" applyBorder="1" applyAlignment="1" applyProtection="1">
      <alignment horizontal="left" shrinkToFit="1"/>
      <protection/>
    </xf>
    <xf numFmtId="0" fontId="0" fillId="0" borderId="54" xfId="0" applyNumberFormat="1" applyFont="1" applyBorder="1" applyAlignment="1" applyProtection="1">
      <alignment horizontal="left" shrinkToFit="1"/>
      <protection/>
    </xf>
    <xf numFmtId="0" fontId="0" fillId="0" borderId="73" xfId="0" applyNumberFormat="1" applyFont="1" applyBorder="1" applyAlignment="1" applyProtection="1">
      <alignment horizontal="left" shrinkToFit="1"/>
      <protection/>
    </xf>
    <xf numFmtId="0" fontId="0" fillId="0" borderId="75" xfId="0" applyNumberFormat="1" applyFont="1" applyBorder="1" applyAlignment="1" applyProtection="1">
      <alignment horizontal="left" shrinkToFit="1"/>
      <protection/>
    </xf>
    <xf numFmtId="0" fontId="0" fillId="0" borderId="46" xfId="0" applyNumberFormat="1" applyFont="1" applyBorder="1" applyAlignment="1" applyProtection="1">
      <alignment horizontal="left" shrinkToFit="1"/>
      <protection/>
    </xf>
    <xf numFmtId="0" fontId="0" fillId="0" borderId="64" xfId="0" applyNumberFormat="1" applyFont="1" applyBorder="1" applyAlignment="1" applyProtection="1">
      <alignment horizontal="left" shrinkToFit="1"/>
      <protection/>
    </xf>
    <xf numFmtId="0" fontId="0" fillId="0" borderId="70" xfId="0" applyNumberFormat="1" applyFont="1" applyBorder="1" applyAlignment="1" applyProtection="1">
      <alignment horizontal="center" shrinkToFit="1"/>
      <protection/>
    </xf>
    <xf numFmtId="0" fontId="0" fillId="0" borderId="45"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4" borderId="45" xfId="0" applyFont="1" applyFill="1" applyBorder="1" applyAlignment="1" applyProtection="1">
      <alignment horizontal="center" shrinkToFit="1"/>
      <protection/>
    </xf>
    <xf numFmtId="0" fontId="0" fillId="4" borderId="10" xfId="0" applyFont="1" applyFill="1" applyBorder="1" applyAlignment="1" applyProtection="1">
      <alignment horizontal="center" shrinkToFit="1"/>
      <protection/>
    </xf>
    <xf numFmtId="0" fontId="0" fillId="0" borderId="60" xfId="0" applyNumberFormat="1" applyFont="1" applyBorder="1" applyAlignment="1" applyProtection="1">
      <alignment horizontal="left" shrinkToFit="1"/>
      <protection/>
    </xf>
    <xf numFmtId="0" fontId="0" fillId="0" borderId="54" xfId="0" applyNumberFormat="1" applyFont="1" applyBorder="1" applyAlignment="1" applyProtection="1">
      <alignment horizontal="left" shrinkToFit="1"/>
      <protection/>
    </xf>
    <xf numFmtId="0" fontId="0" fillId="0" borderId="54" xfId="0" applyNumberFormat="1" applyFont="1" applyBorder="1" applyAlignment="1" applyProtection="1">
      <alignment horizontal="center" shrinkToFit="1"/>
      <protection/>
    </xf>
    <xf numFmtId="0" fontId="0" fillId="0" borderId="45" xfId="0" applyFont="1" applyBorder="1" applyAlignment="1" applyProtection="1">
      <alignment horizontal="center" shrinkToFit="1"/>
      <protection/>
    </xf>
    <xf numFmtId="49" fontId="0" fillId="0" borderId="70" xfId="0" applyNumberFormat="1" applyFont="1" applyBorder="1" applyAlignment="1" applyProtection="1">
      <alignment horizontal="center" shrinkToFit="1"/>
      <protection/>
    </xf>
    <xf numFmtId="0" fontId="0" fillId="0" borderId="0" xfId="0" applyNumberFormat="1" applyFont="1" applyAlignment="1" applyProtection="1">
      <alignment horizontal="center" shrinkToFit="1"/>
      <protection/>
    </xf>
    <xf numFmtId="0" fontId="0" fillId="0" borderId="54" xfId="0" applyNumberFormat="1" applyFont="1" applyBorder="1" applyAlignment="1" applyProtection="1">
      <alignment horizontal="center"/>
      <protection/>
    </xf>
    <xf numFmtId="0" fontId="7" fillId="0" borderId="0" xfId="0" applyFont="1" applyAlignment="1" applyProtection="1">
      <alignment horizontal="center"/>
      <protection/>
    </xf>
    <xf numFmtId="0" fontId="0" fillId="0" borderId="59" xfId="0" applyNumberFormat="1" applyFont="1" applyBorder="1" applyAlignment="1" applyProtection="1">
      <alignment horizontal="center" shrinkToFit="1"/>
      <protection/>
    </xf>
    <xf numFmtId="0" fontId="0" fillId="0" borderId="64" xfId="0" applyNumberFormat="1" applyFont="1" applyBorder="1" applyAlignment="1" applyProtection="1">
      <alignment horizontal="center" shrinkToFit="1"/>
      <protection/>
    </xf>
    <xf numFmtId="0" fontId="0" fillId="0" borderId="0" xfId="0" applyNumberFormat="1" applyFont="1" applyAlignment="1" applyProtection="1">
      <alignment horizontal="right" vertical="center" wrapText="1"/>
      <protection/>
    </xf>
    <xf numFmtId="0" fontId="0" fillId="0" borderId="0" xfId="0" applyFont="1" applyAlignment="1" applyProtection="1">
      <alignment horizontal="right" vertical="center" wrapText="1"/>
      <protection/>
    </xf>
    <xf numFmtId="0" fontId="0" fillId="0" borderId="75" xfId="0" applyNumberFormat="1" applyFont="1" applyBorder="1" applyAlignment="1" applyProtection="1">
      <alignment horizontal="center" shrinkToFit="1"/>
      <protection/>
    </xf>
    <xf numFmtId="0" fontId="52" fillId="0" borderId="46" xfId="0" applyFont="1" applyFill="1" applyBorder="1" applyAlignment="1" applyProtection="1">
      <alignment horizontal="center" vertical="center" wrapText="1"/>
      <protection/>
    </xf>
    <xf numFmtId="0" fontId="18" fillId="0" borderId="59" xfId="0" applyFont="1" applyFill="1" applyBorder="1" applyAlignment="1" applyProtection="1">
      <alignment horizontal="center" vertical="center" wrapText="1"/>
      <protection/>
    </xf>
    <xf numFmtId="0" fontId="18" fillId="0" borderId="64" xfId="0" applyFont="1" applyFill="1" applyBorder="1" applyAlignment="1" applyProtection="1">
      <alignment horizontal="center" vertical="center" wrapText="1"/>
      <protection/>
    </xf>
    <xf numFmtId="0" fontId="59" fillId="0" borderId="45" xfId="0" applyFont="1" applyFill="1" applyBorder="1" applyAlignment="1" applyProtection="1">
      <alignment horizontal="center" vertical="center"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26" xfId="0" applyNumberFormat="1" applyFont="1" applyBorder="1" applyAlignment="1" applyProtection="1">
      <alignment horizontal="center" vertical="center" shrinkToFit="1"/>
      <protection/>
    </xf>
    <xf numFmtId="0" fontId="0" fillId="0" borderId="53" xfId="0" applyNumberFormat="1" applyFont="1" applyBorder="1" applyAlignment="1" applyProtection="1">
      <alignment horizontal="center" vertical="center" shrinkToFit="1"/>
      <protection/>
    </xf>
    <xf numFmtId="0" fontId="0" fillId="0" borderId="83" xfId="0" applyNumberFormat="1" applyFont="1" applyBorder="1" applyAlignment="1" applyProtection="1">
      <alignment horizontal="center" vertical="center" shrinkToFit="1"/>
      <protection/>
    </xf>
    <xf numFmtId="0" fontId="0" fillId="0" borderId="53" xfId="0" applyFont="1" applyBorder="1" applyAlignment="1" applyProtection="1">
      <alignment horizontal="left" vertical="center" shrinkToFit="1"/>
      <protection/>
    </xf>
    <xf numFmtId="0" fontId="0" fillId="0" borderId="83" xfId="0" applyFont="1" applyBorder="1" applyAlignment="1" applyProtection="1">
      <alignment horizontal="left" vertical="center" shrinkToFit="1"/>
      <protection/>
    </xf>
    <xf numFmtId="0" fontId="18" fillId="0" borderId="46" xfId="0" applyNumberFormat="1" applyFont="1" applyFill="1" applyBorder="1" applyAlignment="1" applyProtection="1">
      <alignment horizontal="center" vertical="center" wrapText="1"/>
      <protection/>
    </xf>
    <xf numFmtId="0" fontId="18" fillId="0" borderId="60" xfId="0" applyNumberFormat="1" applyFont="1" applyFill="1" applyBorder="1" applyAlignment="1" applyProtection="1">
      <alignment horizontal="center" vertical="center" wrapText="1"/>
      <protection/>
    </xf>
    <xf numFmtId="0" fontId="18" fillId="0" borderId="73" xfId="0" applyNumberFormat="1" applyFont="1" applyFill="1" applyBorder="1" applyAlignment="1" applyProtection="1">
      <alignment horizontal="center" vertical="center" wrapText="1"/>
      <protection/>
    </xf>
    <xf numFmtId="0" fontId="18" fillId="0" borderId="64" xfId="0" applyNumberFormat="1" applyFont="1" applyFill="1" applyBorder="1" applyAlignment="1" applyProtection="1">
      <alignment horizontal="center" vertical="center" wrapText="1"/>
      <protection/>
    </xf>
    <xf numFmtId="0" fontId="18" fillId="0" borderId="54" xfId="0" applyNumberFormat="1" applyFont="1" applyFill="1" applyBorder="1" applyAlignment="1" applyProtection="1">
      <alignment horizontal="center" vertical="center" wrapText="1"/>
      <protection/>
    </xf>
    <xf numFmtId="0" fontId="18" fillId="0" borderId="75"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shrinkToFit="1"/>
      <protection/>
    </xf>
    <xf numFmtId="0" fontId="0" fillId="0" borderId="60" xfId="53" applyNumberFormat="1" applyFont="1" applyBorder="1" applyAlignment="1" applyProtection="1">
      <alignment horizontal="left" shrinkToFit="1"/>
      <protection/>
    </xf>
    <xf numFmtId="0" fontId="0" fillId="0" borderId="73" xfId="53" applyNumberFormat="1" applyFont="1" applyBorder="1" applyAlignment="1" applyProtection="1">
      <alignment horizontal="left" shrinkToFit="1"/>
      <protection/>
    </xf>
    <xf numFmtId="0" fontId="0" fillId="0" borderId="75" xfId="53" applyNumberFormat="1" applyFont="1" applyBorder="1" applyAlignment="1" applyProtection="1">
      <alignment horizontal="left" shrinkToFit="1"/>
      <protection/>
    </xf>
    <xf numFmtId="0" fontId="3" fillId="0" borderId="0" xfId="53" applyFont="1" applyBorder="1" applyAlignment="1" applyProtection="1">
      <alignment horizontal="center" vertical="center" shrinkToFit="1"/>
      <protection/>
    </xf>
    <xf numFmtId="0" fontId="0" fillId="0" borderId="0" xfId="53" applyNumberFormat="1" applyFont="1" applyBorder="1" applyAlignment="1" applyProtection="1">
      <alignment horizontal="center" vertical="top" shrinkToFit="1"/>
      <protection/>
    </xf>
    <xf numFmtId="49" fontId="0" fillId="0" borderId="60" xfId="53" applyNumberFormat="1" applyFont="1" applyBorder="1" applyAlignment="1" applyProtection="1">
      <alignment horizontal="center" vertical="top" shrinkToFit="1"/>
      <protection/>
    </xf>
    <xf numFmtId="0" fontId="0" fillId="0" borderId="0" xfId="0" applyFont="1" applyAlignment="1" applyProtection="1">
      <alignment horizontal="center" vertical="center" wrapText="1"/>
      <protection/>
    </xf>
    <xf numFmtId="0" fontId="60" fillId="4" borderId="45" xfId="0" applyFont="1" applyFill="1" applyBorder="1" applyAlignment="1" applyProtection="1">
      <alignment horizontal="center" vertical="center" wrapText="1"/>
      <protection/>
    </xf>
    <xf numFmtId="0" fontId="60" fillId="4" borderId="57" xfId="0" applyFont="1" applyFill="1" applyBorder="1" applyAlignment="1" applyProtection="1">
      <alignment horizontal="center" vertical="center" wrapText="1"/>
      <protection/>
    </xf>
    <xf numFmtId="0" fontId="60" fillId="4" borderId="10" xfId="0" applyFont="1" applyFill="1" applyBorder="1" applyAlignment="1" applyProtection="1">
      <alignment horizontal="center" vertical="center" wrapText="1"/>
      <protection/>
    </xf>
    <xf numFmtId="0" fontId="7" fillId="0" borderId="60" xfId="0" applyNumberFormat="1" applyFont="1" applyBorder="1" applyAlignment="1" applyProtection="1">
      <alignment horizontal="right"/>
      <protection/>
    </xf>
    <xf numFmtId="0" fontId="16" fillId="0" borderId="59" xfId="0" applyNumberFormat="1" applyFont="1" applyFill="1" applyBorder="1" applyAlignment="1" applyProtection="1">
      <alignment horizontal="center" vertical="center" wrapText="1"/>
      <protection/>
    </xf>
    <xf numFmtId="0" fontId="16" fillId="0" borderId="64" xfId="0" applyNumberFormat="1" applyFont="1" applyFill="1" applyBorder="1" applyAlignment="1" applyProtection="1">
      <alignment horizontal="center" vertical="center" wrapText="1"/>
      <protection/>
    </xf>
    <xf numFmtId="0" fontId="58" fillId="0" borderId="60" xfId="0" applyFont="1" applyBorder="1" applyAlignment="1" applyProtection="1">
      <alignment horizontal="center" vertical="center"/>
      <protection/>
    </xf>
    <xf numFmtId="49" fontId="7" fillId="0" borderId="60" xfId="0" applyNumberFormat="1" applyFont="1" applyFill="1" applyBorder="1" applyAlignment="1" applyProtection="1">
      <alignment horizontal="center" vertical="center" wrapText="1" shrinkToFit="1"/>
      <protection/>
    </xf>
    <xf numFmtId="49" fontId="7" fillId="0" borderId="73" xfId="0" applyNumberFormat="1" applyFont="1" applyFill="1" applyBorder="1" applyAlignment="1" applyProtection="1">
      <alignment horizontal="center" vertical="center" wrapText="1" shrinkToFit="1"/>
      <protection/>
    </xf>
    <xf numFmtId="49" fontId="7" fillId="0" borderId="54" xfId="0" applyNumberFormat="1" applyFont="1" applyFill="1" applyBorder="1" applyAlignment="1" applyProtection="1">
      <alignment horizontal="center" vertical="center" wrapText="1" shrinkToFit="1"/>
      <protection/>
    </xf>
    <xf numFmtId="49" fontId="7" fillId="0" borderId="75" xfId="0" applyNumberFormat="1" applyFont="1" applyFill="1" applyBorder="1" applyAlignment="1" applyProtection="1">
      <alignment horizontal="center" vertical="center" wrapText="1" shrinkToFit="1"/>
      <protection/>
    </xf>
    <xf numFmtId="49" fontId="18" fillId="0" borderId="11" xfId="0" applyNumberFormat="1" applyFont="1" applyFill="1" applyBorder="1" applyAlignment="1" applyProtection="1">
      <alignment horizontal="center" vertical="center" wrapText="1" shrinkToFit="1"/>
      <protection/>
    </xf>
    <xf numFmtId="0" fontId="55" fillId="0" borderId="11" xfId="0" applyNumberFormat="1" applyFont="1" applyBorder="1" applyAlignment="1" applyProtection="1">
      <alignment horizontal="center" vertical="center" wrapText="1"/>
      <protection/>
    </xf>
    <xf numFmtId="0" fontId="0" fillId="20" borderId="60" xfId="0" applyNumberFormat="1" applyFont="1" applyFill="1" applyBorder="1" applyAlignment="1" applyProtection="1">
      <alignment horizontal="left" shrinkToFit="1"/>
      <protection/>
    </xf>
    <xf numFmtId="0" fontId="0" fillId="20" borderId="54" xfId="0" applyNumberFormat="1" applyFont="1" applyFill="1" applyBorder="1" applyAlignment="1" applyProtection="1">
      <alignment horizontal="left" shrinkToFit="1"/>
      <protection/>
    </xf>
    <xf numFmtId="0" fontId="0" fillId="20" borderId="73" xfId="0" applyNumberFormat="1" applyFont="1" applyFill="1" applyBorder="1" applyAlignment="1" applyProtection="1">
      <alignment horizontal="left" shrinkToFit="1"/>
      <protection/>
    </xf>
    <xf numFmtId="0" fontId="0" fillId="20" borderId="75" xfId="0" applyNumberFormat="1" applyFont="1" applyFill="1" applyBorder="1" applyAlignment="1" applyProtection="1">
      <alignment horizontal="left" shrinkToFit="1"/>
      <protection/>
    </xf>
    <xf numFmtId="0" fontId="0" fillId="20" borderId="60" xfId="0" applyNumberFormat="1" applyFont="1" applyFill="1" applyBorder="1" applyAlignment="1" applyProtection="1">
      <alignment horizontal="left" shrinkToFit="1"/>
      <protection/>
    </xf>
    <xf numFmtId="0" fontId="0" fillId="20" borderId="54" xfId="0" applyNumberFormat="1" applyFont="1" applyFill="1" applyBorder="1" applyAlignment="1" applyProtection="1">
      <alignment horizontal="left" shrinkToFit="1"/>
      <protection/>
    </xf>
    <xf numFmtId="0" fontId="0" fillId="20" borderId="46" xfId="0" applyNumberFormat="1" applyFont="1" applyFill="1" applyBorder="1" applyAlignment="1" applyProtection="1">
      <alignment horizontal="left" shrinkToFit="1"/>
      <protection/>
    </xf>
    <xf numFmtId="0" fontId="0" fillId="20" borderId="64" xfId="0" applyNumberFormat="1" applyFont="1" applyFill="1" applyBorder="1" applyAlignment="1" applyProtection="1">
      <alignment horizontal="left" shrinkToFit="1"/>
      <protection/>
    </xf>
    <xf numFmtId="0" fontId="7" fillId="0" borderId="60" xfId="53" applyFont="1" applyBorder="1" applyAlignment="1" applyProtection="1">
      <alignment horizontal="center" vertical="top" wrapText="1"/>
      <protection/>
    </xf>
    <xf numFmtId="0" fontId="0" fillId="0" borderId="0" xfId="53" applyNumberFormat="1" applyFont="1" applyBorder="1" applyAlignment="1" applyProtection="1">
      <alignment horizontal="center" vertical="center" shrinkToFit="1"/>
      <protection/>
    </xf>
    <xf numFmtId="0" fontId="0" fillId="0" borderId="54" xfId="53" applyFont="1" applyBorder="1" applyAlignment="1" applyProtection="1">
      <alignment horizontal="center" vertical="center" wrapText="1"/>
      <protection/>
    </xf>
    <xf numFmtId="0" fontId="0" fillId="0" borderId="0" xfId="53" applyFont="1" applyBorder="1" applyAlignment="1" applyProtection="1">
      <alignment horizontal="left" vertical="center" shrinkToFit="1"/>
      <protection/>
    </xf>
    <xf numFmtId="0" fontId="0" fillId="0" borderId="53" xfId="53" applyFont="1" applyBorder="1" applyAlignment="1" applyProtection="1">
      <alignment horizontal="left" vertical="center" shrinkToFit="1"/>
      <protection/>
    </xf>
    <xf numFmtId="0" fontId="0" fillId="0" borderId="83" xfId="53" applyFont="1" applyBorder="1" applyAlignment="1" applyProtection="1">
      <alignment horizontal="left" vertical="center" shrinkToFit="1"/>
      <protection/>
    </xf>
    <xf numFmtId="0" fontId="0" fillId="0" borderId="26" xfId="53" applyNumberFormat="1" applyFont="1" applyBorder="1" applyAlignment="1" applyProtection="1">
      <alignment horizontal="center" vertical="center" shrinkToFit="1"/>
      <protection/>
    </xf>
    <xf numFmtId="0" fontId="0" fillId="0" borderId="53" xfId="53" applyNumberFormat="1" applyFont="1" applyBorder="1" applyAlignment="1" applyProtection="1">
      <alignment horizontal="center" vertical="center" shrinkToFit="1"/>
      <protection/>
    </xf>
    <xf numFmtId="0" fontId="0" fillId="0" borderId="83" xfId="53" applyNumberFormat="1" applyFont="1" applyBorder="1" applyAlignment="1" applyProtection="1">
      <alignment horizontal="center" vertical="center" shrinkToFit="1"/>
      <protection/>
    </xf>
    <xf numFmtId="49" fontId="7" fillId="0" borderId="60" xfId="53" applyNumberFormat="1" applyFont="1" applyFill="1" applyBorder="1" applyAlignment="1" applyProtection="1">
      <alignment horizontal="center" vertical="center" wrapText="1" shrinkToFit="1"/>
      <protection/>
    </xf>
    <xf numFmtId="49" fontId="7" fillId="0" borderId="73" xfId="53" applyNumberFormat="1" applyFont="1" applyFill="1" applyBorder="1" applyAlignment="1" applyProtection="1">
      <alignment horizontal="center" vertical="center" wrapText="1" shrinkToFit="1"/>
      <protection/>
    </xf>
    <xf numFmtId="49" fontId="7" fillId="0" borderId="54" xfId="53" applyNumberFormat="1" applyFont="1" applyFill="1" applyBorder="1" applyAlignment="1" applyProtection="1">
      <alignment horizontal="center" vertical="center" wrapText="1" shrinkToFit="1"/>
      <protection/>
    </xf>
    <xf numFmtId="49" fontId="7" fillId="0" borderId="75" xfId="53" applyNumberFormat="1" applyFont="1" applyFill="1" applyBorder="1" applyAlignment="1" applyProtection="1">
      <alignment horizontal="center" vertical="center" wrapText="1" shrinkToFit="1"/>
      <protection/>
    </xf>
    <xf numFmtId="0" fontId="0" fillId="0" borderId="60" xfId="53" applyNumberFormat="1" applyFont="1" applyBorder="1" applyAlignment="1" applyProtection="1">
      <alignment horizontal="center" vertical="top" shrinkToFit="1"/>
      <protection/>
    </xf>
    <xf numFmtId="49" fontId="0" fillId="0" borderId="0" xfId="53" applyNumberFormat="1" applyFont="1" applyBorder="1" applyAlignment="1" applyProtection="1">
      <alignment horizontal="center" shrinkToFit="1"/>
      <protection/>
    </xf>
    <xf numFmtId="0" fontId="0" fillId="0" borderId="0" xfId="53" applyNumberFormat="1" applyFont="1" applyBorder="1" applyAlignment="1" applyProtection="1">
      <alignment horizontal="center" shrinkToFit="1"/>
      <protection/>
    </xf>
    <xf numFmtId="0" fontId="18" fillId="0" borderId="46" xfId="53" applyNumberFormat="1" applyFont="1" applyFill="1" applyBorder="1" applyAlignment="1" applyProtection="1">
      <alignment horizontal="center" vertical="center" wrapText="1"/>
      <protection/>
    </xf>
    <xf numFmtId="0" fontId="18" fillId="0" borderId="60" xfId="53" applyNumberFormat="1" applyFont="1" applyFill="1" applyBorder="1" applyAlignment="1" applyProtection="1">
      <alignment horizontal="center" vertical="center" wrapText="1"/>
      <protection/>
    </xf>
    <xf numFmtId="0" fontId="18" fillId="0" borderId="73" xfId="53" applyNumberFormat="1" applyFont="1" applyFill="1" applyBorder="1" applyAlignment="1" applyProtection="1">
      <alignment horizontal="center" vertical="center" wrapText="1"/>
      <protection/>
    </xf>
    <xf numFmtId="0" fontId="18" fillId="0" borderId="64" xfId="53" applyNumberFormat="1" applyFont="1" applyFill="1" applyBorder="1" applyAlignment="1" applyProtection="1">
      <alignment horizontal="center" vertical="center" wrapText="1"/>
      <protection/>
    </xf>
    <xf numFmtId="0" fontId="18" fillId="0" borderId="54" xfId="53" applyNumberFormat="1" applyFont="1" applyFill="1" applyBorder="1" applyAlignment="1" applyProtection="1">
      <alignment horizontal="center" vertical="center" wrapText="1"/>
      <protection/>
    </xf>
    <xf numFmtId="0" fontId="18" fillId="0" borderId="75" xfId="53" applyNumberFormat="1" applyFont="1" applyFill="1" applyBorder="1" applyAlignment="1" applyProtection="1">
      <alignment horizontal="center" vertical="center" wrapText="1"/>
      <protection/>
    </xf>
    <xf numFmtId="49" fontId="18" fillId="0" borderId="11" xfId="53" applyNumberFormat="1" applyFont="1" applyFill="1" applyBorder="1" applyAlignment="1" applyProtection="1">
      <alignment horizontal="center" vertical="center" wrapText="1" shrinkToFit="1"/>
      <protection/>
    </xf>
    <xf numFmtId="49" fontId="7" fillId="0" borderId="70" xfId="53" applyNumberFormat="1" applyFont="1" applyFill="1" applyBorder="1" applyAlignment="1" applyProtection="1">
      <alignment horizontal="center" vertical="center" wrapText="1" shrinkToFit="1"/>
      <protection/>
    </xf>
    <xf numFmtId="0" fontId="0" fillId="0" borderId="45" xfId="53" applyFont="1" applyBorder="1" applyAlignment="1" applyProtection="1">
      <alignment horizontal="center" wrapText="1"/>
      <protection/>
    </xf>
    <xf numFmtId="0" fontId="0" fillId="0" borderId="10" xfId="53" applyFont="1" applyBorder="1" applyAlignment="1" applyProtection="1">
      <alignment horizontal="center" wrapText="1"/>
      <protection/>
    </xf>
    <xf numFmtId="0" fontId="0" fillId="0" borderId="70" xfId="53" applyNumberFormat="1" applyFont="1" applyBorder="1" applyAlignment="1" applyProtection="1">
      <alignment horizontal="center" shrinkToFit="1"/>
      <protection/>
    </xf>
    <xf numFmtId="0" fontId="0" fillId="0" borderId="75" xfId="53" applyNumberFormat="1" applyFont="1" applyBorder="1" applyAlignment="1" applyProtection="1">
      <alignment horizontal="center" shrinkToFit="1"/>
      <protection/>
    </xf>
    <xf numFmtId="0" fontId="0" fillId="0" borderId="45" xfId="53" applyFont="1" applyBorder="1" applyAlignment="1" applyProtection="1">
      <alignment horizontal="center" shrinkToFit="1"/>
      <protection/>
    </xf>
    <xf numFmtId="0" fontId="0" fillId="0" borderId="10" xfId="53" applyFont="1" applyBorder="1" applyAlignment="1" applyProtection="1">
      <alignment horizontal="center" shrinkToFit="1"/>
      <protection/>
    </xf>
    <xf numFmtId="0" fontId="0" fillId="0" borderId="46" xfId="53" applyNumberFormat="1" applyFont="1" applyBorder="1" applyAlignment="1" applyProtection="1">
      <alignment horizontal="left" shrinkToFit="1"/>
      <protection/>
    </xf>
    <xf numFmtId="0" fontId="0" fillId="0" borderId="64" xfId="53" applyNumberFormat="1" applyFont="1" applyBorder="1" applyAlignment="1" applyProtection="1">
      <alignment horizontal="left" shrinkToFit="1"/>
      <protection/>
    </xf>
    <xf numFmtId="0" fontId="0" fillId="0" borderId="60" xfId="53" applyNumberFormat="1" applyFont="1" applyBorder="1" applyAlignment="1" applyProtection="1">
      <alignment horizontal="left" shrinkToFit="1"/>
      <protection/>
    </xf>
    <xf numFmtId="0" fontId="0" fillId="0" borderId="54" xfId="53" applyNumberFormat="1" applyFont="1" applyBorder="1" applyAlignment="1" applyProtection="1">
      <alignment horizontal="left" shrinkToFit="1"/>
      <protection/>
    </xf>
    <xf numFmtId="0" fontId="0" fillId="0" borderId="73" xfId="53" applyNumberFormat="1" applyFont="1" applyBorder="1" applyAlignment="1" applyProtection="1">
      <alignment horizontal="center" vertical="top" shrinkToFit="1"/>
      <protection/>
    </xf>
    <xf numFmtId="0" fontId="0" fillId="0" borderId="70" xfId="53" applyNumberFormat="1" applyFont="1" applyBorder="1" applyAlignment="1" applyProtection="1">
      <alignment horizontal="center" vertical="top" shrinkToFit="1"/>
      <protection/>
    </xf>
    <xf numFmtId="0" fontId="0" fillId="0" borderId="54" xfId="53" applyNumberFormat="1" applyFont="1" applyBorder="1" applyAlignment="1" applyProtection="1">
      <alignment horizontal="center" shrinkToFit="1"/>
      <protection/>
    </xf>
    <xf numFmtId="49" fontId="0" fillId="0" borderId="70" xfId="53" applyNumberFormat="1" applyFont="1" applyBorder="1" applyAlignment="1" applyProtection="1">
      <alignment horizontal="center" shrinkToFit="1"/>
      <protection/>
    </xf>
    <xf numFmtId="0" fontId="0" fillId="0" borderId="59" xfId="53" applyNumberFormat="1" applyFont="1" applyBorder="1" applyAlignment="1" applyProtection="1">
      <alignment horizontal="center" shrinkToFit="1"/>
      <protection/>
    </xf>
    <xf numFmtId="0" fontId="0" fillId="0" borderId="64" xfId="53" applyNumberFormat="1" applyFont="1" applyBorder="1" applyAlignment="1" applyProtection="1">
      <alignment horizontal="center" shrinkToFit="1"/>
      <protection/>
    </xf>
    <xf numFmtId="0" fontId="0" fillId="0" borderId="0" xfId="53" applyNumberFormat="1" applyFont="1" applyAlignment="1" applyProtection="1">
      <alignment horizontal="center" shrinkToFit="1"/>
      <protection/>
    </xf>
    <xf numFmtId="0" fontId="3" fillId="0" borderId="0" xfId="53" applyFont="1" applyAlignment="1" applyProtection="1">
      <alignment horizontal="center" vertical="center" wrapText="1"/>
      <protection/>
    </xf>
    <xf numFmtId="0" fontId="16" fillId="0" borderId="0" xfId="53" applyNumberFormat="1" applyFont="1" applyFill="1" applyAlignment="1" applyProtection="1">
      <alignment horizontal="center" vertical="center" wrapText="1"/>
      <protection/>
    </xf>
    <xf numFmtId="49" fontId="16" fillId="0" borderId="54" xfId="53" applyNumberFormat="1" applyFont="1" applyFill="1" applyBorder="1" applyAlignment="1" applyProtection="1">
      <alignment horizontal="center" vertical="center" wrapText="1"/>
      <protection/>
    </xf>
    <xf numFmtId="49" fontId="16" fillId="0" borderId="0" xfId="53" applyNumberFormat="1" applyFont="1" applyFill="1" applyAlignment="1" applyProtection="1">
      <alignment horizontal="center" vertical="center" wrapText="1"/>
      <protection/>
    </xf>
    <xf numFmtId="0" fontId="16" fillId="0" borderId="0" xfId="53" applyNumberFormat="1" applyFont="1" applyFill="1" applyBorder="1" applyAlignment="1" applyProtection="1">
      <alignment horizontal="center" vertical="center" wrapText="1"/>
      <protection/>
    </xf>
    <xf numFmtId="0" fontId="16" fillId="0" borderId="54" xfId="53" applyNumberFormat="1" applyFont="1" applyFill="1" applyBorder="1" applyAlignment="1" applyProtection="1">
      <alignment horizontal="center" vertical="center" wrapText="1"/>
      <protection/>
    </xf>
    <xf numFmtId="0" fontId="11" fillId="0" borderId="54" xfId="53" applyFont="1" applyBorder="1" applyAlignment="1" applyProtection="1">
      <alignment horizontal="center" vertical="center"/>
      <protection/>
    </xf>
    <xf numFmtId="0" fontId="58" fillId="0" borderId="60" xfId="53" applyFont="1" applyBorder="1" applyAlignment="1" applyProtection="1">
      <alignment horizontal="center" vertical="center"/>
      <protection/>
    </xf>
    <xf numFmtId="0" fontId="0" fillId="0" borderId="0" xfId="53" applyFont="1" applyAlignment="1" applyProtection="1">
      <alignment horizontal="center" vertical="center" wrapText="1"/>
      <protection/>
    </xf>
    <xf numFmtId="0" fontId="52" fillId="0" borderId="46" xfId="53" applyFont="1" applyFill="1" applyBorder="1" applyAlignment="1" applyProtection="1">
      <alignment horizontal="center" vertical="center" wrapText="1"/>
      <protection/>
    </xf>
    <xf numFmtId="0" fontId="18" fillId="0" borderId="59" xfId="53" applyFont="1" applyFill="1" applyBorder="1" applyAlignment="1" applyProtection="1">
      <alignment horizontal="center" vertical="center" wrapText="1"/>
      <protection/>
    </xf>
    <xf numFmtId="0" fontId="18" fillId="0" borderId="64" xfId="53" applyFont="1" applyFill="1" applyBorder="1" applyAlignment="1" applyProtection="1">
      <alignment horizontal="center" vertical="center" wrapText="1"/>
      <protection/>
    </xf>
    <xf numFmtId="0" fontId="59" fillId="0" borderId="45" xfId="53" applyFont="1" applyFill="1" applyBorder="1" applyAlignment="1" applyProtection="1">
      <alignment horizontal="center" vertical="center" wrapText="1"/>
      <protection/>
    </xf>
    <xf numFmtId="0" fontId="0" fillId="0" borderId="57" xfId="53" applyFill="1" applyBorder="1" applyAlignment="1" applyProtection="1">
      <alignment horizontal="center" vertical="center" wrapText="1"/>
      <protection/>
    </xf>
    <xf numFmtId="0" fontId="0" fillId="0" borderId="10" xfId="53" applyFill="1" applyBorder="1" applyAlignment="1" applyProtection="1">
      <alignment horizontal="center" vertical="center" wrapText="1"/>
      <protection/>
    </xf>
    <xf numFmtId="0" fontId="16" fillId="0" borderId="59"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0" fontId="0" fillId="0" borderId="54" xfId="53" applyNumberFormat="1" applyFont="1" applyBorder="1" applyAlignment="1" applyProtection="1">
      <alignment horizontal="center"/>
      <protection/>
    </xf>
    <xf numFmtId="0" fontId="0" fillId="0" borderId="0" xfId="53" applyFont="1" applyAlignment="1" applyProtection="1">
      <alignment horizontal="right" vertical="center" wrapText="1"/>
      <protection/>
    </xf>
    <xf numFmtId="0" fontId="0" fillId="0" borderId="0" xfId="53" applyNumberFormat="1" applyFont="1" applyAlignment="1" applyProtection="1">
      <alignment horizontal="right" vertical="center" wrapText="1"/>
      <protection/>
    </xf>
    <xf numFmtId="0" fontId="0" fillId="0" borderId="54" xfId="53" applyNumberFormat="1" applyFont="1" applyBorder="1" applyAlignment="1" applyProtection="1">
      <alignment horizontal="center" shrinkToFit="1"/>
      <protection/>
    </xf>
    <xf numFmtId="0" fontId="7" fillId="0" borderId="0" xfId="53" applyFont="1" applyAlignment="1" applyProtection="1">
      <alignment horizontal="center"/>
      <protection/>
    </xf>
    <xf numFmtId="0" fontId="0" fillId="0" borderId="54" xfId="53" applyFont="1" applyBorder="1" applyAlignment="1" applyProtection="1">
      <alignment horizontal="center"/>
      <protection/>
    </xf>
    <xf numFmtId="0" fontId="7" fillId="0" borderId="60" xfId="53" applyNumberFormat="1" applyFont="1" applyBorder="1" applyAlignment="1" applyProtection="1">
      <alignment horizontal="right"/>
      <protection/>
    </xf>
    <xf numFmtId="0" fontId="16" fillId="0" borderId="0" xfId="0" applyFont="1" applyFill="1" applyAlignment="1">
      <alignment horizontal="center" vertical="center" wrapText="1"/>
    </xf>
    <xf numFmtId="0" fontId="0" fillId="0" borderId="6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left" shrinkToFit="1"/>
      <protection/>
    </xf>
    <xf numFmtId="0" fontId="7" fillId="0" borderId="0" xfId="0" applyNumberFormat="1" applyFont="1" applyFill="1" applyAlignment="1" applyProtection="1">
      <alignment horizontal="right"/>
      <protection/>
    </xf>
    <xf numFmtId="0" fontId="4" fillId="0" borderId="54" xfId="0" applyNumberFormat="1" applyFont="1" applyFill="1" applyBorder="1" applyAlignment="1" applyProtection="1">
      <alignment horizontal="center" wrapText="1"/>
      <protection/>
    </xf>
    <xf numFmtId="0" fontId="0" fillId="0" borderId="73" xfId="0" applyNumberFormat="1" applyFont="1" applyFill="1" applyBorder="1" applyAlignment="1" applyProtection="1">
      <alignment horizontal="center" shrinkToFit="1"/>
      <protection/>
    </xf>
    <xf numFmtId="0" fontId="0" fillId="0" borderId="75" xfId="0" applyNumberFormat="1" applyFont="1" applyFill="1" applyBorder="1" applyAlignment="1" applyProtection="1">
      <alignment horizontal="center" shrinkToFit="1"/>
      <protection/>
    </xf>
    <xf numFmtId="0" fontId="61" fillId="0" borderId="0" xfId="0" applyNumberFormat="1" applyFont="1" applyFill="1" applyAlignment="1" applyProtection="1">
      <alignment horizontal="center" vertical="center" wrapText="1"/>
      <protection/>
    </xf>
    <xf numFmtId="0" fontId="0" fillId="0" borderId="0" xfId="0" applyNumberFormat="1" applyFill="1" applyBorder="1" applyAlignment="1" applyProtection="1">
      <alignment horizontal="left" wrapText="1"/>
      <protection/>
    </xf>
    <xf numFmtId="0" fontId="0" fillId="0" borderId="73" xfId="0" applyNumberFormat="1" applyFont="1" applyFill="1" applyBorder="1" applyAlignment="1" applyProtection="1">
      <alignment horizontal="center" vertical="top" shrinkToFit="1"/>
      <protection/>
    </xf>
    <xf numFmtId="0" fontId="0" fillId="0" borderId="70" xfId="0" applyNumberFormat="1" applyFont="1" applyFill="1" applyBorder="1" applyAlignment="1" applyProtection="1">
      <alignment horizontal="center" vertical="top" shrinkToFit="1"/>
      <protection/>
    </xf>
    <xf numFmtId="0" fontId="0" fillId="0" borderId="6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top" wrapText="1"/>
      <protection/>
    </xf>
    <xf numFmtId="0" fontId="7" fillId="0" borderId="60" xfId="0" applyNumberFormat="1" applyFont="1" applyFill="1" applyBorder="1" applyAlignment="1" applyProtection="1">
      <alignment horizontal="center" vertical="top" shrinkToFit="1"/>
      <protection/>
    </xf>
    <xf numFmtId="0" fontId="0" fillId="0" borderId="70" xfId="0" applyNumberFormat="1" applyFont="1" applyFill="1" applyBorder="1" applyAlignment="1" applyProtection="1">
      <alignment horizontal="left" shrinkToFit="1"/>
      <protection/>
    </xf>
    <xf numFmtId="0" fontId="7" fillId="0" borderId="60" xfId="0" applyNumberFormat="1" applyFont="1" applyFill="1" applyBorder="1" applyAlignment="1" applyProtection="1">
      <alignment horizontal="center" vertical="top"/>
      <protection/>
    </xf>
    <xf numFmtId="0" fontId="0" fillId="0" borderId="60"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xf>
    <xf numFmtId="0" fontId="0" fillId="0" borderId="60" xfId="0" applyNumberFormat="1" applyFont="1" applyFill="1" applyBorder="1" applyAlignment="1" applyProtection="1">
      <alignment horizontal="center" vertical="center" shrinkToFit="1"/>
      <protection/>
    </xf>
    <xf numFmtId="0" fontId="0" fillId="0" borderId="73"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70" xfId="0" applyNumberFormat="1" applyFont="1" applyFill="1" applyBorder="1" applyAlignment="1" applyProtection="1">
      <alignment horizontal="center" vertical="center" shrinkToFit="1"/>
      <protection/>
    </xf>
    <xf numFmtId="0" fontId="0" fillId="0" borderId="7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54" xfId="0" applyFill="1" applyBorder="1" applyAlignment="1" applyProtection="1">
      <alignment/>
      <protection/>
    </xf>
    <xf numFmtId="0" fontId="0"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wrapText="1"/>
      <protection/>
    </xf>
    <xf numFmtId="0" fontId="3" fillId="0" borderId="0" xfId="0" applyNumberFormat="1" applyFont="1" applyFill="1" applyAlignment="1" applyProtection="1">
      <alignment horizontal="center" vertical="center" wrapText="1"/>
      <protection/>
    </xf>
    <xf numFmtId="0" fontId="0" fillId="0" borderId="54" xfId="0" applyNumberFormat="1" applyFont="1" applyFill="1" applyBorder="1" applyAlignment="1" applyProtection="1">
      <alignment horizontal="center" wrapText="1"/>
      <protection/>
    </xf>
    <xf numFmtId="0" fontId="0" fillId="0" borderId="6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top"/>
      <protection/>
    </xf>
    <xf numFmtId="0" fontId="7" fillId="0" borderId="60" xfId="0" applyNumberFormat="1" applyFont="1" applyFill="1" applyBorder="1" applyAlignment="1" applyProtection="1">
      <alignment horizontal="center" vertical="top" wrapText="1"/>
      <protection/>
    </xf>
    <xf numFmtId="0" fontId="0" fillId="0" borderId="47" xfId="0" applyNumberFormat="1" applyFont="1" applyFill="1" applyBorder="1" applyAlignment="1" applyProtection="1">
      <alignment horizontal="center"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74" xfId="0" applyFont="1" applyFill="1" applyBorder="1" applyAlignment="1" applyProtection="1">
      <alignment horizontal="center" vertical="center" shrinkToFit="1"/>
      <protection/>
    </xf>
    <xf numFmtId="0" fontId="0" fillId="0" borderId="28" xfId="0"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wrapText="1"/>
      <protection/>
    </xf>
    <xf numFmtId="0" fontId="4" fillId="0" borderId="70" xfId="0" applyNumberFormat="1" applyFont="1" applyFill="1" applyBorder="1" applyAlignment="1" applyProtection="1">
      <alignment horizontal="center" vertical="center" wrapText="1"/>
      <protection/>
    </xf>
    <xf numFmtId="0" fontId="4" fillId="0" borderId="89" xfId="0" applyFont="1" applyFill="1" applyBorder="1" applyAlignment="1" applyProtection="1">
      <alignment horizontal="left" vertical="center" shrinkToFit="1"/>
      <protection/>
    </xf>
    <xf numFmtId="0" fontId="4" fillId="0" borderId="90" xfId="0" applyFont="1" applyFill="1" applyBorder="1" applyAlignment="1" applyProtection="1">
      <alignment horizontal="left" vertical="center" shrinkToFit="1"/>
      <protection/>
    </xf>
    <xf numFmtId="0" fontId="4" fillId="0" borderId="91" xfId="0" applyFont="1" applyFill="1" applyBorder="1" applyAlignment="1" applyProtection="1">
      <alignment horizontal="left" vertical="center" shrinkToFit="1"/>
      <protection/>
    </xf>
    <xf numFmtId="0" fontId="4" fillId="0" borderId="92" xfId="0" applyFont="1" applyFill="1" applyBorder="1" applyAlignment="1" applyProtection="1">
      <alignment horizontal="left" vertical="center" shrinkToFit="1"/>
      <protection/>
    </xf>
    <xf numFmtId="0" fontId="4" fillId="0" borderId="93" xfId="0" applyFont="1" applyFill="1" applyBorder="1" applyAlignment="1" applyProtection="1">
      <alignment horizontal="left" vertical="center" shrinkToFit="1"/>
      <protection/>
    </xf>
    <xf numFmtId="0" fontId="4" fillId="0" borderId="94" xfId="0" applyFont="1" applyFill="1" applyBorder="1" applyAlignment="1" applyProtection="1">
      <alignment horizontal="left" vertical="center" shrinkToFit="1"/>
      <protection/>
    </xf>
    <xf numFmtId="0" fontId="4" fillId="0" borderId="54"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shrinkToFit="1"/>
      <protection/>
    </xf>
    <xf numFmtId="0" fontId="4" fillId="0" borderId="70" xfId="0" applyNumberFormat="1" applyFont="1" applyFill="1" applyBorder="1" applyAlignment="1" applyProtection="1">
      <alignment horizontal="center" vertical="center" shrinkToFit="1"/>
      <protection/>
    </xf>
    <xf numFmtId="0" fontId="4" fillId="0" borderId="54" xfId="0" applyNumberFormat="1" applyFont="1" applyFill="1" applyBorder="1" applyAlignment="1" applyProtection="1">
      <alignment horizontal="center" vertical="center" shrinkToFit="1"/>
      <protection/>
    </xf>
    <xf numFmtId="0" fontId="4" fillId="0" borderId="75" xfId="0" applyNumberFormat="1" applyFont="1" applyFill="1" applyBorder="1" applyAlignment="1" applyProtection="1">
      <alignment horizontal="center" vertical="center" shrinkToFit="1"/>
      <protection/>
    </xf>
    <xf numFmtId="0" fontId="4" fillId="0" borderId="60" xfId="0" applyNumberFormat="1" applyFont="1" applyFill="1" applyBorder="1" applyAlignment="1" applyProtection="1">
      <alignment horizontal="center" vertical="center" shrinkToFit="1"/>
      <protection/>
    </xf>
    <xf numFmtId="0" fontId="4" fillId="0" borderId="73" xfId="0" applyNumberFormat="1" applyFont="1" applyFill="1" applyBorder="1" applyAlignment="1" applyProtection="1">
      <alignment horizontal="center" vertical="center" shrinkToFit="1"/>
      <protection/>
    </xf>
    <xf numFmtId="0" fontId="4" fillId="0" borderId="59" xfId="0" applyNumberFormat="1" applyFont="1" applyFill="1" applyBorder="1" applyAlignment="1" applyProtection="1">
      <alignment horizontal="center" vertical="center" shrinkToFit="1"/>
      <protection/>
    </xf>
    <xf numFmtId="0" fontId="4" fillId="0" borderId="64" xfId="0" applyNumberFormat="1" applyFont="1" applyFill="1" applyBorder="1" applyAlignment="1" applyProtection="1">
      <alignment horizontal="center" vertical="center" shrinkToFit="1"/>
      <protection/>
    </xf>
    <xf numFmtId="0" fontId="4" fillId="0" borderId="54" xfId="0" applyNumberFormat="1" applyFont="1" applyFill="1" applyBorder="1" applyAlignment="1" applyProtection="1">
      <alignment horizontal="center" vertical="center" wrapText="1"/>
      <protection/>
    </xf>
    <xf numFmtId="0" fontId="4" fillId="0" borderId="75" xfId="0" applyNumberFormat="1"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shrinkToFit="1"/>
      <protection/>
    </xf>
    <xf numFmtId="0" fontId="4" fillId="0" borderId="54" xfId="0" applyFont="1" applyFill="1" applyBorder="1" applyAlignment="1" applyProtection="1">
      <alignment horizontal="center" vertical="center" shrinkToFit="1"/>
      <protection/>
    </xf>
    <xf numFmtId="0" fontId="4" fillId="0" borderId="75" xfId="0" applyFont="1" applyFill="1" applyBorder="1" applyAlignment="1" applyProtection="1">
      <alignment horizontal="center" vertical="center" shrinkToFit="1"/>
      <protection/>
    </xf>
    <xf numFmtId="0" fontId="4" fillId="0" borderId="67"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70" xfId="0" applyFont="1" applyFill="1" applyBorder="1" applyAlignment="1" applyProtection="1">
      <alignment horizontal="center" vertical="center" shrinkToFit="1"/>
      <protection/>
    </xf>
    <xf numFmtId="0" fontId="4" fillId="0" borderId="44" xfId="0" applyNumberFormat="1" applyFont="1" applyFill="1" applyBorder="1" applyAlignment="1" applyProtection="1">
      <alignment horizontal="left" vertical="center" shrinkToFit="1"/>
      <protection/>
    </xf>
    <xf numFmtId="0" fontId="4" fillId="0" borderId="54" xfId="0" applyNumberFormat="1" applyFont="1" applyFill="1" applyBorder="1" applyAlignment="1" applyProtection="1">
      <alignment horizontal="left" vertical="center" shrinkToFit="1"/>
      <protection/>
    </xf>
    <xf numFmtId="0" fontId="7" fillId="0" borderId="60" xfId="0" applyNumberFormat="1" applyFont="1" applyFill="1" applyBorder="1" applyAlignment="1">
      <alignment horizontal="center" vertical="top" wrapText="1"/>
    </xf>
    <xf numFmtId="0" fontId="4" fillId="0" borderId="0" xfId="0" applyFont="1" applyFill="1" applyBorder="1" applyAlignment="1" applyProtection="1">
      <alignment horizontal="center" shrinkToFit="1"/>
      <protection/>
    </xf>
    <xf numFmtId="0" fontId="0" fillId="0" borderId="54" xfId="0" applyFont="1" applyFill="1" applyBorder="1" applyAlignment="1" applyProtection="1">
      <alignment horizontal="center" vertical="center" shrinkToFit="1"/>
      <protection/>
    </xf>
    <xf numFmtId="0" fontId="7" fillId="0" borderId="60" xfId="0" applyFont="1" applyFill="1" applyBorder="1" applyAlignment="1">
      <alignment horizontal="center" vertical="top" wrapText="1"/>
    </xf>
    <xf numFmtId="0" fontId="0" fillId="0" borderId="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top" wrapText="1"/>
      <protection/>
    </xf>
    <xf numFmtId="0" fontId="0" fillId="0" borderId="44" xfId="0" applyFont="1" applyFill="1" applyBorder="1" applyAlignment="1">
      <alignment horizontal="center" vertical="center" shrinkToFit="1"/>
    </xf>
    <xf numFmtId="0" fontId="0" fillId="0" borderId="45"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shrinkToFit="1"/>
      <protection locked="0"/>
    </xf>
    <xf numFmtId="0" fontId="0" fillId="0" borderId="96"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59" fillId="0" borderId="46"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74"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4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8"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9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95"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7" fillId="0" borderId="0" xfId="0" applyFont="1" applyFill="1" applyAlignment="1">
      <alignment horizontal="center" shrinkToFit="1"/>
    </xf>
    <xf numFmtId="0" fontId="11" fillId="0" borderId="54" xfId="0" applyFont="1" applyFill="1" applyBorder="1" applyAlignment="1" applyProtection="1">
      <alignment horizontal="center" vertical="center"/>
      <protection/>
    </xf>
    <xf numFmtId="0" fontId="58" fillId="0" borderId="60" xfId="0" applyFont="1" applyFill="1" applyBorder="1" applyAlignment="1">
      <alignment horizontal="center" vertical="center"/>
    </xf>
    <xf numFmtId="0" fontId="7" fillId="0" borderId="0" xfId="0" applyFont="1" applyFill="1" applyAlignment="1">
      <alignment horizontal="center"/>
    </xf>
    <xf numFmtId="0" fontId="0" fillId="0" borderId="54" xfId="0" applyFont="1" applyFill="1" applyBorder="1" applyAlignment="1" applyProtection="1">
      <alignment horizontal="center"/>
      <protection/>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3" fillId="0" borderId="0" xfId="0" applyFont="1" applyFill="1" applyAlignment="1">
      <alignment horizontal="center" wrapText="1"/>
    </xf>
    <xf numFmtId="0" fontId="0" fillId="0" borderId="0" xfId="0" applyFont="1" applyFill="1" applyAlignment="1">
      <alignment horizontal="center" vertical="center" wrapText="1"/>
    </xf>
    <xf numFmtId="0" fontId="16" fillId="0" borderId="6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4" fillId="0" borderId="64" xfId="0" applyNumberFormat="1" applyFont="1" applyFill="1" applyBorder="1" applyAlignment="1" applyProtection="1">
      <alignment horizontal="center" shrinkToFit="1"/>
      <protection/>
    </xf>
    <xf numFmtId="0" fontId="4" fillId="0" borderId="54" xfId="0" applyNumberFormat="1" applyFont="1" applyFill="1" applyBorder="1" applyAlignment="1" applyProtection="1">
      <alignment horizontal="center" shrinkToFit="1"/>
      <protection/>
    </xf>
    <xf numFmtId="0" fontId="4" fillId="0" borderId="59"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shrinkToFit="1"/>
      <protection/>
    </xf>
    <xf numFmtId="0" fontId="4" fillId="0" borderId="60" xfId="0" applyNumberFormat="1" applyFont="1" applyFill="1" applyBorder="1" applyAlignment="1" applyProtection="1">
      <alignment horizontal="center" vertical="center" shrinkToFit="1"/>
      <protection/>
    </xf>
    <xf numFmtId="0" fontId="4" fillId="0" borderId="16" xfId="0" applyNumberFormat="1" applyFont="1" applyFill="1" applyBorder="1" applyAlignment="1" applyProtection="1">
      <alignment horizontal="left" vertical="center" shrinkToFit="1"/>
      <protection/>
    </xf>
    <xf numFmtId="0" fontId="0" fillId="0" borderId="44" xfId="0" applyFont="1" applyFill="1" applyBorder="1" applyAlignment="1">
      <alignment horizontal="center" shrinkToFit="1"/>
    </xf>
    <xf numFmtId="0" fontId="0" fillId="0" borderId="54" xfId="0" applyFont="1" applyFill="1" applyBorder="1" applyAlignment="1">
      <alignment horizontal="center" shrinkToFit="1"/>
    </xf>
    <xf numFmtId="0" fontId="0" fillId="0" borderId="99" xfId="0" applyFont="1" applyFill="1" applyBorder="1" applyAlignment="1">
      <alignment horizontal="center" vertical="center" shrinkToFit="1"/>
    </xf>
    <xf numFmtId="0" fontId="0" fillId="0" borderId="44" xfId="0" applyFont="1" applyFill="1" applyBorder="1" applyAlignment="1">
      <alignment horizontal="center" wrapText="1"/>
    </xf>
    <xf numFmtId="0" fontId="0" fillId="0" borderId="54" xfId="0" applyFont="1" applyFill="1" applyBorder="1" applyAlignment="1">
      <alignment horizontal="center" wrapText="1"/>
    </xf>
    <xf numFmtId="49" fontId="4" fillId="0" borderId="60" xfId="0" applyNumberFormat="1" applyFont="1" applyFill="1" applyBorder="1" applyAlignment="1" applyProtection="1">
      <alignment horizontal="center" vertical="center" shrinkToFit="1"/>
      <protection/>
    </xf>
    <xf numFmtId="0" fontId="4" fillId="0" borderId="64" xfId="0" applyNumberFormat="1" applyFont="1" applyFill="1" applyBorder="1" applyAlignment="1" applyProtection="1">
      <alignment horizontal="center" vertical="center" shrinkToFit="1"/>
      <protection/>
    </xf>
    <xf numFmtId="0" fontId="16" fillId="0" borderId="70" xfId="0" applyNumberFormat="1" applyFont="1" applyFill="1" applyBorder="1" applyAlignment="1" applyProtection="1">
      <alignment horizontal="center" vertical="center" wrapText="1"/>
      <protection/>
    </xf>
    <xf numFmtId="0" fontId="16" fillId="0" borderId="7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4" fillId="0" borderId="100" xfId="0" applyFont="1" applyFill="1" applyBorder="1" applyAlignment="1" applyProtection="1">
      <alignment horizontal="left" vertical="center" shrinkToFit="1"/>
      <protection/>
    </xf>
    <xf numFmtId="0" fontId="4" fillId="0" borderId="101" xfId="0" applyFont="1" applyFill="1" applyBorder="1" applyAlignment="1" applyProtection="1">
      <alignment horizontal="left" vertical="center" shrinkToFit="1"/>
      <protection/>
    </xf>
    <xf numFmtId="0" fontId="4" fillId="0" borderId="102" xfId="0" applyFont="1" applyFill="1" applyBorder="1" applyAlignment="1" applyProtection="1">
      <alignment horizontal="left" vertical="center" shrinkToFit="1"/>
      <protection/>
    </xf>
    <xf numFmtId="0" fontId="0" fillId="0" borderId="103" xfId="0" applyNumberFormat="1" applyFont="1" applyFill="1" applyBorder="1" applyAlignment="1" applyProtection="1">
      <alignment horizontal="center" vertical="center" shrinkToFit="1"/>
      <protection/>
    </xf>
    <xf numFmtId="49" fontId="16" fillId="0" borderId="98" xfId="0" applyNumberFormat="1" applyFont="1" applyFill="1" applyBorder="1" applyAlignment="1" applyProtection="1">
      <alignment horizontal="center" vertical="center" shrinkToFit="1"/>
      <protection/>
    </xf>
    <xf numFmtId="49" fontId="16" fillId="0" borderId="99" xfId="0" applyNumberFormat="1" applyFont="1" applyFill="1" applyBorder="1" applyAlignment="1" applyProtection="1">
      <alignment horizontal="center" vertical="center" shrinkToFit="1"/>
      <protection/>
    </xf>
    <xf numFmtId="49" fontId="16" fillId="0" borderId="28" xfId="0" applyNumberFormat="1" applyFont="1" applyFill="1" applyBorder="1" applyAlignment="1" applyProtection="1">
      <alignment horizontal="center" vertical="center" shrinkToFit="1"/>
      <protection/>
    </xf>
    <xf numFmtId="49" fontId="16" fillId="0" borderId="62" xfId="0" applyNumberFormat="1" applyFont="1" applyFill="1" applyBorder="1" applyAlignment="1" applyProtection="1">
      <alignment horizontal="center" vertical="center" shrinkToFit="1"/>
      <protection/>
    </xf>
    <xf numFmtId="49" fontId="16" fillId="0" borderId="44" xfId="0" applyNumberFormat="1" applyFont="1" applyFill="1" applyBorder="1" applyAlignment="1" applyProtection="1">
      <alignment horizontal="center" vertical="center" shrinkToFit="1"/>
      <protection/>
    </xf>
    <xf numFmtId="49" fontId="16" fillId="0" borderId="104" xfId="0" applyNumberFormat="1" applyFont="1" applyFill="1" applyBorder="1" applyAlignment="1" applyProtection="1">
      <alignment horizontal="center" vertical="center" shrinkToFit="1"/>
      <protection/>
    </xf>
    <xf numFmtId="49" fontId="16" fillId="0" borderId="59"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70" xfId="0" applyNumberFormat="1" applyFont="1" applyFill="1" applyBorder="1" applyAlignment="1" applyProtection="1">
      <alignment horizontal="center" vertical="center" shrinkToFit="1"/>
      <protection/>
    </xf>
    <xf numFmtId="49" fontId="16" fillId="0" borderId="64" xfId="0" applyNumberFormat="1" applyFont="1" applyFill="1" applyBorder="1" applyAlignment="1" applyProtection="1">
      <alignment horizontal="center" vertical="center" shrinkToFit="1"/>
      <protection/>
    </xf>
    <xf numFmtId="49" fontId="16" fillId="0" borderId="54" xfId="0" applyNumberFormat="1" applyFont="1" applyFill="1" applyBorder="1" applyAlignment="1" applyProtection="1">
      <alignment horizontal="center" vertical="center" shrinkToFit="1"/>
      <protection/>
    </xf>
    <xf numFmtId="49" fontId="16" fillId="0" borderId="75" xfId="0" applyNumberFormat="1" applyFont="1" applyFill="1" applyBorder="1" applyAlignment="1" applyProtection="1">
      <alignment horizontal="center" vertical="center" shrinkToFit="1"/>
      <protection/>
    </xf>
    <xf numFmtId="0" fontId="16" fillId="0" borderId="105" xfId="0" applyNumberFormat="1" applyFont="1" applyFill="1" applyBorder="1" applyAlignment="1" applyProtection="1">
      <alignment horizontal="center" vertical="center" wrapText="1" shrinkToFit="1"/>
      <protection/>
    </xf>
    <xf numFmtId="0" fontId="16" fillId="0" borderId="106" xfId="0" applyNumberFormat="1" applyFont="1" applyFill="1" applyBorder="1" applyAlignment="1" applyProtection="1">
      <alignment horizontal="center" vertical="center" wrapText="1" shrinkToFit="1"/>
      <protection/>
    </xf>
    <xf numFmtId="0" fontId="16" fillId="0" borderId="29" xfId="0" applyNumberFormat="1" applyFont="1" applyFill="1" applyBorder="1" applyAlignment="1" applyProtection="1">
      <alignment horizontal="center" vertical="center" wrapText="1" shrinkToFit="1"/>
      <protection/>
    </xf>
    <xf numFmtId="0" fontId="4" fillId="0" borderId="92" xfId="0" applyFont="1" applyBorder="1" applyAlignment="1" applyProtection="1">
      <alignment horizontal="left" vertical="center" shrinkToFit="1"/>
      <protection/>
    </xf>
    <xf numFmtId="0" fontId="4" fillId="0" borderId="93" xfId="0" applyFont="1" applyBorder="1" applyAlignment="1" applyProtection="1">
      <alignment horizontal="left" vertical="center" shrinkToFit="1"/>
      <protection/>
    </xf>
    <xf numFmtId="0" fontId="4" fillId="0" borderId="94" xfId="0" applyFont="1" applyBorder="1" applyAlignment="1" applyProtection="1">
      <alignment horizontal="left" vertical="center" shrinkToFit="1"/>
      <protection/>
    </xf>
    <xf numFmtId="0" fontId="4" fillId="0" borderId="89" xfId="0" applyFont="1" applyBorder="1" applyAlignment="1" applyProtection="1">
      <alignment horizontal="left" vertical="center" shrinkToFit="1"/>
      <protection/>
    </xf>
    <xf numFmtId="0" fontId="4" fillId="0" borderId="90" xfId="0" applyFont="1" applyBorder="1" applyAlignment="1" applyProtection="1">
      <alignment horizontal="left" vertical="center" shrinkToFit="1"/>
      <protection/>
    </xf>
    <xf numFmtId="0" fontId="4" fillId="0" borderId="91" xfId="0" applyFont="1" applyBorder="1" applyAlignment="1" applyProtection="1">
      <alignment horizontal="left" vertical="center" shrinkToFit="1"/>
      <protection/>
    </xf>
    <xf numFmtId="0" fontId="0" fillId="0" borderId="74"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0" fillId="0" borderId="97" xfId="0" applyFont="1" applyBorder="1" applyAlignment="1" applyProtection="1">
      <alignment horizontal="center" vertical="center" shrinkToFit="1"/>
      <protection/>
    </xf>
    <xf numFmtId="0" fontId="0" fillId="0" borderId="47" xfId="0" applyNumberFormat="1" applyFont="1" applyBorder="1" applyAlignment="1" applyProtection="1">
      <alignment horizontal="center" vertical="center" shrinkToFit="1"/>
      <protection/>
    </xf>
    <xf numFmtId="0" fontId="0" fillId="0" borderId="29" xfId="0" applyNumberFormat="1" applyFont="1" applyBorder="1" applyAlignment="1" applyProtection="1">
      <alignment horizontal="center" vertical="center" shrinkToFit="1"/>
      <protection/>
    </xf>
    <xf numFmtId="0" fontId="4" fillId="0" borderId="100" xfId="0" applyFont="1" applyBorder="1" applyAlignment="1" applyProtection="1">
      <alignment horizontal="left" vertical="center" shrinkToFit="1"/>
      <protection/>
    </xf>
    <xf numFmtId="0" fontId="4" fillId="0" borderId="101" xfId="0" applyFont="1" applyBorder="1" applyAlignment="1" applyProtection="1">
      <alignment horizontal="left" vertical="center" shrinkToFit="1"/>
      <protection/>
    </xf>
    <xf numFmtId="0" fontId="4" fillId="0" borderId="102" xfId="0" applyFont="1" applyBorder="1" applyAlignment="1" applyProtection="1">
      <alignment horizontal="left" vertical="center" shrinkToFit="1"/>
      <protection/>
    </xf>
    <xf numFmtId="0" fontId="0" fillId="0" borderId="103"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45" xfId="0" applyFont="1"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4" borderId="45" xfId="0" applyFont="1" applyFill="1" applyBorder="1" applyAlignment="1" applyProtection="1">
      <alignment horizontal="center" vertical="center" shrinkToFit="1"/>
      <protection/>
    </xf>
    <xf numFmtId="0" fontId="0" fillId="4" borderId="95" xfId="0" applyFont="1" applyFill="1" applyBorder="1" applyAlignment="1" applyProtection="1">
      <alignment horizontal="center" vertical="center" shrinkToFit="1"/>
      <protection/>
    </xf>
    <xf numFmtId="0" fontId="4" fillId="0" borderId="60" xfId="0" applyNumberFormat="1" applyFont="1" applyBorder="1" applyAlignment="1" applyProtection="1">
      <alignment horizontal="center" vertical="center" shrinkToFit="1"/>
      <protection/>
    </xf>
    <xf numFmtId="0" fontId="0" fillId="0" borderId="98" xfId="0" applyFont="1" applyBorder="1" applyAlignment="1" applyProtection="1">
      <alignment horizontal="center" vertical="center" shrinkToFit="1"/>
      <protection/>
    </xf>
    <xf numFmtId="0" fontId="0" fillId="0" borderId="9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4" borderId="96" xfId="0" applyFont="1" applyFill="1" applyBorder="1" applyAlignment="1" applyProtection="1">
      <alignment horizontal="center" vertical="center" shrinkToFit="1"/>
      <protection/>
    </xf>
    <xf numFmtId="0" fontId="0" fillId="4" borderId="10" xfId="0" applyFont="1" applyFill="1" applyBorder="1" applyAlignment="1" applyProtection="1">
      <alignment horizontal="center" vertical="center" shrinkToFit="1"/>
      <protection/>
    </xf>
    <xf numFmtId="0" fontId="4" fillId="0" borderId="67"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70"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4" fillId="0" borderId="75" xfId="0" applyFont="1" applyBorder="1" applyAlignment="1" applyProtection="1">
      <alignment horizontal="center" vertical="center" shrinkToFit="1"/>
      <protection/>
    </xf>
    <xf numFmtId="0" fontId="4" fillId="0" borderId="59"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0" fillId="0" borderId="44" xfId="0" applyFont="1" applyBorder="1" applyAlignment="1" applyProtection="1">
      <alignment horizontal="center" shrinkToFit="1"/>
      <protection/>
    </xf>
    <xf numFmtId="0" fontId="0" fillId="0" borderId="44" xfId="0" applyFont="1" applyBorder="1" applyAlignment="1" applyProtection="1">
      <alignment horizontal="center" wrapText="1"/>
      <protection/>
    </xf>
    <xf numFmtId="0" fontId="0" fillId="0" borderId="54" xfId="0" applyFont="1" applyBorder="1" applyAlignment="1" applyProtection="1">
      <alignment horizontal="center" wrapText="1"/>
      <protection/>
    </xf>
    <xf numFmtId="0" fontId="0" fillId="0" borderId="44"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4" fillId="0" borderId="44" xfId="0" applyNumberFormat="1" applyFont="1" applyBorder="1" applyAlignment="1" applyProtection="1">
      <alignment horizontal="left" vertical="center" shrinkToFit="1"/>
      <protection/>
    </xf>
    <xf numFmtId="0" fontId="4" fillId="0" borderId="54" xfId="0" applyNumberFormat="1" applyFont="1" applyBorder="1" applyAlignment="1" applyProtection="1">
      <alignment horizontal="left" vertical="center" shrinkToFit="1"/>
      <protection/>
    </xf>
    <xf numFmtId="0" fontId="4" fillId="0" borderId="64" xfId="0" applyNumberFormat="1" applyFont="1" applyBorder="1" applyAlignment="1" applyProtection="1">
      <alignment horizontal="center" shrinkToFit="1"/>
      <protection/>
    </xf>
    <xf numFmtId="0" fontId="4" fillId="0" borderId="54" xfId="0" applyNumberFormat="1" applyFont="1" applyBorder="1" applyAlignment="1" applyProtection="1">
      <alignment horizontal="center" shrinkToFit="1"/>
      <protection/>
    </xf>
    <xf numFmtId="49" fontId="4" fillId="0" borderId="60" xfId="0" applyNumberFormat="1" applyFont="1" applyBorder="1" applyAlignment="1" applyProtection="1">
      <alignment horizontal="center" vertical="center" shrinkToFit="1"/>
      <protection/>
    </xf>
    <xf numFmtId="0" fontId="4" fillId="0" borderId="73" xfId="0" applyNumberFormat="1" applyFont="1" applyBorder="1" applyAlignment="1" applyProtection="1">
      <alignment horizontal="center" vertical="center" shrinkToFit="1"/>
      <protection/>
    </xf>
    <xf numFmtId="0" fontId="4" fillId="0" borderId="59"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0" fillId="0" borderId="99" xfId="0" applyFont="1" applyBorder="1" applyAlignment="1" applyProtection="1">
      <alignment horizontal="center" vertical="center" shrinkToFit="1"/>
      <protection/>
    </xf>
    <xf numFmtId="0" fontId="4" fillId="0" borderId="6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shrinkToFit="1"/>
      <protection/>
    </xf>
    <xf numFmtId="0" fontId="4" fillId="0" borderId="64" xfId="0" applyNumberFormat="1" applyFont="1" applyBorder="1" applyAlignment="1" applyProtection="1">
      <alignment horizontal="center" vertical="center" shrinkToFit="1"/>
      <protection/>
    </xf>
    <xf numFmtId="0" fontId="4" fillId="0" borderId="54" xfId="0" applyNumberFormat="1" applyFont="1" applyBorder="1" applyAlignment="1" applyProtection="1">
      <alignment horizontal="center" vertical="center" shrinkToFit="1"/>
      <protection/>
    </xf>
    <xf numFmtId="0" fontId="3" fillId="0" borderId="0" xfId="0" applyFont="1" applyAlignment="1" applyProtection="1">
      <alignment horizontal="center" wrapText="1"/>
      <protection/>
    </xf>
    <xf numFmtId="0" fontId="7" fillId="0" borderId="0" xfId="0" applyFont="1" applyAlignment="1" applyProtection="1">
      <alignment horizontal="center" shrinkToFit="1"/>
      <protection/>
    </xf>
    <xf numFmtId="0" fontId="59" fillId="0" borderId="46" xfId="0" applyFont="1" applyFill="1" applyBorder="1" applyAlignment="1" applyProtection="1">
      <alignment horizontal="center" vertical="center" wrapText="1"/>
      <protection/>
    </xf>
    <xf numFmtId="0" fontId="63" fillId="0" borderId="59" xfId="0" applyFont="1" applyFill="1" applyBorder="1" applyAlignment="1" applyProtection="1">
      <alignment horizontal="center" vertical="center" wrapText="1"/>
      <protection/>
    </xf>
    <xf numFmtId="0" fontId="60" fillId="0" borderId="57" xfId="0" applyFont="1" applyFill="1" applyBorder="1" applyAlignment="1" applyProtection="1">
      <alignment horizontal="center" vertical="center" wrapText="1"/>
      <protection/>
    </xf>
    <xf numFmtId="0" fontId="60" fillId="0" borderId="95" xfId="0" applyFont="1" applyFill="1" applyBorder="1" applyAlignment="1" applyProtection="1">
      <alignment horizontal="center" vertical="center" wrapText="1"/>
      <protection/>
    </xf>
    <xf numFmtId="0" fontId="7" fillId="0" borderId="60" xfId="0" applyNumberFormat="1" applyFont="1" applyBorder="1" applyAlignment="1" applyProtection="1">
      <alignment horizontal="center" vertical="top" wrapText="1"/>
      <protection/>
    </xf>
    <xf numFmtId="0" fontId="0" fillId="0" borderId="0" xfId="0" applyFont="1" applyBorder="1" applyAlignment="1" applyProtection="1">
      <alignment horizontal="center" vertic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4" fillId="0" borderId="54" xfId="0" applyNumberFormat="1" applyFont="1" applyBorder="1" applyAlignment="1" applyProtection="1">
      <alignment horizontal="center" vertical="center" wrapText="1"/>
      <protection/>
    </xf>
    <xf numFmtId="0" fontId="4" fillId="0" borderId="75" xfId="0" applyNumberFormat="1"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0" borderId="70" xfId="0" applyNumberFormat="1" applyFont="1" applyBorder="1" applyAlignment="1" applyProtection="1">
      <alignment horizontal="center" vertical="center" shrinkToFit="1"/>
      <protection/>
    </xf>
    <xf numFmtId="0" fontId="4" fillId="0" borderId="75" xfId="0" applyNumberFormat="1" applyFont="1" applyBorder="1" applyAlignment="1" applyProtection="1">
      <alignment horizontal="center" vertical="center" shrinkToFit="1"/>
      <protection/>
    </xf>
    <xf numFmtId="0" fontId="4" fillId="0" borderId="70" xfId="0" applyNumberFormat="1" applyFont="1" applyBorder="1" applyAlignment="1" applyProtection="1">
      <alignment horizontal="center" vertical="center" shrinkToFit="1"/>
      <protection/>
    </xf>
    <xf numFmtId="0" fontId="4" fillId="0" borderId="54" xfId="0" applyNumberFormat="1" applyFont="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wrapText="1"/>
      <protection/>
    </xf>
    <xf numFmtId="0" fontId="0" fillId="0" borderId="70" xfId="0" applyFont="1" applyFill="1" applyBorder="1" applyAlignment="1" applyProtection="1">
      <alignment horizontal="center" wrapText="1"/>
      <protection/>
    </xf>
    <xf numFmtId="0" fontId="0" fillId="0" borderId="54" xfId="0" applyFont="1" applyFill="1" applyBorder="1" applyAlignment="1" applyProtection="1">
      <alignment horizontal="center" vertical="top" wrapText="1"/>
      <protection/>
    </xf>
    <xf numFmtId="0" fontId="0" fillId="0" borderId="75" xfId="0" applyFont="1" applyFill="1" applyBorder="1" applyAlignment="1" applyProtection="1">
      <alignment horizontal="center" vertical="top" wrapText="1"/>
      <protection/>
    </xf>
    <xf numFmtId="0" fontId="0" fillId="0" borderId="100" xfId="0" applyFont="1" applyFill="1" applyBorder="1" applyAlignment="1" applyProtection="1">
      <alignment horizontal="left" vertical="top" shrinkToFit="1"/>
      <protection/>
    </xf>
    <xf numFmtId="0" fontId="0" fillId="0" borderId="101" xfId="0" applyFont="1" applyFill="1" applyBorder="1" applyAlignment="1" applyProtection="1">
      <alignment horizontal="left" vertical="top" shrinkToFit="1"/>
      <protection/>
    </xf>
    <xf numFmtId="0" fontId="0" fillId="0" borderId="102" xfId="0" applyFont="1" applyFill="1" applyBorder="1" applyAlignment="1" applyProtection="1">
      <alignment horizontal="left" vertical="top" shrinkToFit="1"/>
      <protection/>
    </xf>
    <xf numFmtId="0" fontId="0" fillId="0" borderId="89" xfId="0" applyFont="1" applyFill="1" applyBorder="1" applyAlignment="1" applyProtection="1">
      <alignment horizontal="left" shrinkToFit="1"/>
      <protection/>
    </xf>
    <xf numFmtId="0" fontId="0" fillId="0" borderId="90" xfId="0" applyFont="1" applyFill="1" applyBorder="1" applyAlignment="1" applyProtection="1">
      <alignment horizontal="left" shrinkToFit="1"/>
      <protection/>
    </xf>
    <xf numFmtId="0" fontId="0" fillId="0" borderId="91" xfId="0" applyFont="1" applyFill="1" applyBorder="1" applyAlignment="1" applyProtection="1">
      <alignment horizontal="left" shrinkToFit="1"/>
      <protection/>
    </xf>
    <xf numFmtId="0" fontId="0" fillId="0" borderId="97" xfId="0" applyFont="1" applyFill="1" applyBorder="1" applyAlignment="1" applyProtection="1">
      <alignment horizontal="center" vertical="center" shrinkToFit="1"/>
      <protection/>
    </xf>
    <xf numFmtId="0" fontId="0" fillId="0" borderId="64" xfId="0" applyFont="1" applyFill="1" applyBorder="1" applyAlignment="1" applyProtection="1">
      <alignment horizontal="left" vertical="top" shrinkToFit="1"/>
      <protection/>
    </xf>
    <xf numFmtId="0" fontId="0" fillId="0" borderId="54" xfId="0" applyFont="1" applyFill="1" applyBorder="1" applyAlignment="1" applyProtection="1">
      <alignment horizontal="left" vertical="top" shrinkToFit="1"/>
      <protection/>
    </xf>
    <xf numFmtId="0" fontId="0" fillId="0" borderId="75" xfId="0" applyFont="1" applyFill="1" applyBorder="1" applyAlignment="1" applyProtection="1">
      <alignment horizontal="left" vertical="top" shrinkToFit="1"/>
      <protection/>
    </xf>
    <xf numFmtId="0" fontId="0" fillId="0" borderId="5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49" fontId="0" fillId="0" borderId="60" xfId="0" applyNumberFormat="1" applyFont="1" applyFill="1" applyBorder="1" applyAlignment="1" applyProtection="1">
      <alignment horizontal="center" vertical="top" shrinkToFit="1"/>
      <protection/>
    </xf>
    <xf numFmtId="0" fontId="0" fillId="0" borderId="64" xfId="0" applyFont="1" applyFill="1" applyBorder="1" applyAlignment="1" applyProtection="1">
      <alignment horizontal="center" vertical="top" shrinkToFit="1"/>
      <protection/>
    </xf>
    <xf numFmtId="0" fontId="0" fillId="0" borderId="54" xfId="0" applyFont="1" applyFill="1" applyBorder="1" applyAlignment="1" applyProtection="1">
      <alignment horizontal="center" vertical="top" shrinkToFit="1"/>
      <protection/>
    </xf>
    <xf numFmtId="0" fontId="0" fillId="0" borderId="59" xfId="0" applyFont="1" applyFill="1" applyBorder="1" applyAlignment="1" applyProtection="1">
      <alignment horizontal="center" shrinkToFit="1"/>
      <protection/>
    </xf>
    <xf numFmtId="0" fontId="0" fillId="0" borderId="64" xfId="0" applyFont="1" applyFill="1" applyBorder="1" applyAlignment="1" applyProtection="1">
      <alignment horizontal="center" vertical="top" shrinkToFit="1"/>
      <protection/>
    </xf>
    <xf numFmtId="0" fontId="0" fillId="0" borderId="54" xfId="0" applyFont="1" applyFill="1" applyBorder="1" applyAlignment="1" applyProtection="1">
      <alignment horizontal="center" vertical="top" shrinkToFit="1"/>
      <protection/>
    </xf>
    <xf numFmtId="0" fontId="16" fillId="0" borderId="59"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66"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6" fillId="0" borderId="54" xfId="0" applyFont="1" applyFill="1" applyBorder="1" applyAlignment="1" applyProtection="1">
      <alignment horizontal="center" vertical="center" wrapText="1"/>
      <protection/>
    </xf>
    <xf numFmtId="49" fontId="16" fillId="0" borderId="23" xfId="0" applyNumberFormat="1" applyFont="1" applyFill="1" applyBorder="1" applyAlignment="1" applyProtection="1">
      <alignment horizontal="center" vertical="center" shrinkToFit="1"/>
      <protection/>
    </xf>
    <xf numFmtId="49" fontId="16" fillId="0" borderId="52" xfId="0" applyNumberFormat="1" applyFont="1" applyFill="1" applyBorder="1" applyAlignment="1" applyProtection="1">
      <alignment horizontal="center" vertical="center" shrinkToFit="1"/>
      <protection/>
    </xf>
    <xf numFmtId="49" fontId="16" fillId="0" borderId="107" xfId="0" applyNumberFormat="1" applyFont="1" applyFill="1" applyBorder="1" applyAlignment="1" applyProtection="1">
      <alignment horizontal="center" vertical="center" shrinkToFit="1"/>
      <protection/>
    </xf>
    <xf numFmtId="0" fontId="0" fillId="0" borderId="60" xfId="0" applyFont="1" applyFill="1" applyBorder="1" applyAlignment="1" applyProtection="1">
      <alignment horizontal="center" vertical="top" shrinkToFit="1"/>
      <protection/>
    </xf>
    <xf numFmtId="0" fontId="0" fillId="0" borderId="51" xfId="0" applyFont="1" applyFill="1" applyBorder="1" applyAlignment="1" applyProtection="1">
      <alignment horizontal="center" vertical="top" shrinkToFit="1"/>
      <protection/>
    </xf>
    <xf numFmtId="0" fontId="0" fillId="0" borderId="67" xfId="0" applyFont="1" applyFill="1" applyBorder="1" applyAlignment="1" applyProtection="1">
      <alignment horizontal="center" shrinkToFit="1"/>
      <protection/>
    </xf>
    <xf numFmtId="0" fontId="0" fillId="0" borderId="70" xfId="0" applyFont="1" applyFill="1" applyBorder="1" applyAlignment="1" applyProtection="1">
      <alignment horizontal="center" shrinkToFit="1"/>
      <protection/>
    </xf>
    <xf numFmtId="0" fontId="0" fillId="0" borderId="75" xfId="0" applyFont="1" applyFill="1" applyBorder="1" applyAlignment="1" applyProtection="1">
      <alignment horizontal="center" vertical="top" shrinkToFit="1"/>
      <protection/>
    </xf>
    <xf numFmtId="0" fontId="0" fillId="0" borderId="73" xfId="0" applyFont="1" applyFill="1" applyBorder="1" applyAlignment="1" applyProtection="1">
      <alignment horizontal="center" vertical="top" shrinkToFit="1"/>
      <protection/>
    </xf>
    <xf numFmtId="0" fontId="0" fillId="0" borderId="47" xfId="0" applyFont="1" applyFill="1" applyBorder="1" applyAlignment="1" applyProtection="1">
      <alignment horizontal="center" vertical="center" shrinkToFit="1"/>
      <protection/>
    </xf>
    <xf numFmtId="0" fontId="0" fillId="0" borderId="29" xfId="0" applyFont="1" applyFill="1" applyBorder="1" applyAlignment="1" applyProtection="1">
      <alignment horizontal="center" vertical="center" shrinkToFit="1"/>
      <protection/>
    </xf>
    <xf numFmtId="0" fontId="0" fillId="0" borderId="103" xfId="0" applyFont="1" applyFill="1" applyBorder="1" applyAlignment="1" applyProtection="1">
      <alignment horizontal="center" vertical="center" shrinkToFit="1"/>
      <protection/>
    </xf>
    <xf numFmtId="0" fontId="0" fillId="0" borderId="44" xfId="0" applyFont="1" applyFill="1" applyBorder="1" applyAlignment="1" applyProtection="1">
      <alignment horizontal="left" shrinkToFit="1"/>
      <protection/>
    </xf>
    <xf numFmtId="0" fontId="0" fillId="0" borderId="0" xfId="0" applyFont="1" applyFill="1" applyAlignment="1" applyProtection="1">
      <alignment horizontal="right" vertical="center" wrapText="1"/>
      <protection/>
    </xf>
    <xf numFmtId="0" fontId="0" fillId="0" borderId="60" xfId="0" applyFont="1" applyFill="1" applyBorder="1" applyAlignment="1" applyProtection="1">
      <alignment horizontal="center" vertical="top" wrapText="1"/>
      <protection/>
    </xf>
    <xf numFmtId="0" fontId="0" fillId="0" borderId="60" xfId="0" applyNumberFormat="1" applyFont="1" applyFill="1" applyBorder="1" applyAlignment="1" applyProtection="1">
      <alignment horizontal="center" vertical="top" shrinkToFit="1"/>
      <protection/>
    </xf>
    <xf numFmtId="0" fontId="0" fillId="0" borderId="44" xfId="0" applyNumberFormat="1" applyFont="1" applyFill="1" applyBorder="1" applyAlignment="1" applyProtection="1">
      <alignment horizontal="left" shrinkToFit="1"/>
      <protection/>
    </xf>
    <xf numFmtId="0" fontId="0" fillId="0" borderId="64" xfId="0" applyNumberFormat="1" applyFont="1" applyFill="1" applyBorder="1" applyAlignment="1" applyProtection="1">
      <alignment horizontal="center" vertical="top" shrinkToFit="1"/>
      <protection/>
    </xf>
    <xf numFmtId="0" fontId="0" fillId="0" borderId="45" xfId="0" applyFont="1" applyFill="1" applyBorder="1" applyAlignment="1" applyProtection="1">
      <alignment horizontal="center" vertical="center" shrinkToFit="1"/>
      <protection/>
    </xf>
    <xf numFmtId="0" fontId="0" fillId="0" borderId="95" xfId="0" applyFont="1" applyFill="1" applyBorder="1" applyAlignment="1" applyProtection="1">
      <alignment horizontal="center" vertical="center" shrinkToFit="1"/>
      <protection/>
    </xf>
    <xf numFmtId="0" fontId="0" fillId="0" borderId="96"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45" xfId="0" applyFont="1" applyFill="1" applyBorder="1" applyAlignment="1" applyProtection="1">
      <alignment horizontal="center" vertical="center" wrapText="1"/>
      <protection/>
    </xf>
    <xf numFmtId="0" fontId="0" fillId="0" borderId="95" xfId="0" applyFont="1" applyFill="1" applyBorder="1" applyAlignment="1" applyProtection="1">
      <alignment horizontal="center" vertical="center" wrapText="1"/>
      <protection/>
    </xf>
    <xf numFmtId="0" fontId="0" fillId="0" borderId="98" xfId="0" applyFont="1" applyFill="1" applyBorder="1" applyAlignment="1" applyProtection="1">
      <alignment horizontal="center" vertical="center" shrinkToFit="1"/>
      <protection/>
    </xf>
    <xf numFmtId="0" fontId="0" fillId="0" borderId="96"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7" fillId="0" borderId="0" xfId="0" applyFont="1" applyFill="1" applyAlignment="1" applyProtection="1">
      <alignment horizontal="center" shrinkToFit="1"/>
      <protection/>
    </xf>
    <xf numFmtId="0" fontId="58" fillId="0" borderId="60"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3" fillId="0" borderId="0" xfId="0" applyFont="1" applyFill="1" applyAlignment="1" applyProtection="1">
      <alignment horizontal="center" wrapText="1"/>
      <protection/>
    </xf>
    <xf numFmtId="0" fontId="0" fillId="0" borderId="0" xfId="0" applyFont="1" applyFill="1" applyAlignment="1" applyProtection="1">
      <alignment horizontal="center" vertical="center" wrapText="1"/>
      <protection/>
    </xf>
    <xf numFmtId="0" fontId="0" fillId="0" borderId="44" xfId="0" applyFont="1" applyFill="1" applyBorder="1" applyAlignment="1" applyProtection="1">
      <alignment horizontal="center" shrinkToFit="1"/>
      <protection/>
    </xf>
    <xf numFmtId="0" fontId="0" fillId="0" borderId="99" xfId="0" applyFont="1" applyFill="1" applyBorder="1" applyAlignment="1" applyProtection="1">
      <alignment horizontal="center" vertical="center" shrinkToFit="1"/>
      <protection/>
    </xf>
    <xf numFmtId="0" fontId="0" fillId="0" borderId="44" xfId="0" applyFont="1" applyFill="1" applyBorder="1" applyAlignment="1" applyProtection="1">
      <alignment horizontal="center" wrapText="1"/>
      <protection/>
    </xf>
    <xf numFmtId="0" fontId="0" fillId="0" borderId="54" xfId="0" applyFont="1" applyFill="1" applyBorder="1" applyAlignment="1" applyProtection="1">
      <alignment horizontal="center" wrapText="1"/>
      <protection/>
    </xf>
    <xf numFmtId="0" fontId="0" fillId="0" borderId="73" xfId="0" applyNumberFormat="1" applyFont="1" applyFill="1" applyBorder="1" applyAlignment="1" applyProtection="1">
      <alignment horizontal="center" vertical="top" shrinkToFit="1"/>
      <protection/>
    </xf>
    <xf numFmtId="0" fontId="0" fillId="0" borderId="59" xfId="0" applyNumberFormat="1" applyFont="1" applyFill="1" applyBorder="1" applyAlignment="1" applyProtection="1">
      <alignment horizontal="center" shrinkToFit="1"/>
      <protection/>
    </xf>
    <xf numFmtId="0" fontId="0" fillId="0" borderId="64" xfId="0" applyNumberFormat="1" applyFont="1" applyFill="1" applyBorder="1" applyAlignment="1" applyProtection="1">
      <alignment horizontal="center" vertical="top" shrinkToFit="1"/>
      <protection/>
    </xf>
    <xf numFmtId="0" fontId="0" fillId="0" borderId="54" xfId="0" applyNumberFormat="1" applyFont="1" applyFill="1" applyBorder="1" applyAlignment="1" applyProtection="1">
      <alignment horizontal="center" vertical="top" shrinkToFit="1"/>
      <protection/>
    </xf>
    <xf numFmtId="0" fontId="0" fillId="0" borderId="70" xfId="0" applyNumberFormat="1" applyFont="1" applyFill="1" applyBorder="1" applyAlignment="1" applyProtection="1">
      <alignment horizontal="center" wrapText="1"/>
      <protection/>
    </xf>
    <xf numFmtId="0" fontId="0" fillId="0" borderId="54" xfId="0" applyNumberFormat="1" applyFont="1" applyFill="1" applyBorder="1" applyAlignment="1" applyProtection="1">
      <alignment horizontal="center" vertical="top" wrapText="1"/>
      <protection/>
    </xf>
    <xf numFmtId="0" fontId="0" fillId="0" borderId="75" xfId="0" applyNumberFormat="1" applyFont="1" applyFill="1" applyBorder="1" applyAlignment="1" applyProtection="1">
      <alignment horizontal="center" vertical="top" wrapText="1"/>
      <protection/>
    </xf>
    <xf numFmtId="0" fontId="0" fillId="0" borderId="75" xfId="0" applyNumberFormat="1" applyFont="1" applyFill="1" applyBorder="1" applyAlignment="1" applyProtection="1">
      <alignment horizontal="center" vertical="top" shrinkToFit="1"/>
      <protection/>
    </xf>
    <xf numFmtId="0" fontId="0" fillId="0" borderId="54" xfId="0" applyNumberFormat="1" applyFont="1" applyFill="1" applyBorder="1" applyAlignment="1" applyProtection="1">
      <alignment horizontal="left" vertical="top" shrinkToFit="1"/>
      <protection/>
    </xf>
    <xf numFmtId="0" fontId="0" fillId="0" borderId="54" xfId="0" applyNumberFormat="1" applyFont="1" applyFill="1" applyBorder="1" applyAlignment="1" applyProtection="1">
      <alignment horizontal="left" vertical="top" wrapText="1"/>
      <protection/>
    </xf>
    <xf numFmtId="0" fontId="0" fillId="0" borderId="75"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wrapText="1"/>
      <protection/>
    </xf>
    <xf numFmtId="0" fontId="0" fillId="0" borderId="70" xfId="0" applyNumberFormat="1" applyFont="1" applyFill="1" applyBorder="1" applyAlignment="1" applyProtection="1">
      <alignment horizontal="left" wrapText="1"/>
      <protection/>
    </xf>
    <xf numFmtId="0" fontId="0" fillId="0" borderId="57"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top" shrinkToFit="1"/>
      <protection/>
    </xf>
    <xf numFmtId="0" fontId="0" fillId="0" borderId="92" xfId="0" applyFont="1" applyFill="1" applyBorder="1" applyAlignment="1" applyProtection="1">
      <alignment horizontal="left" vertical="top" shrinkToFit="1"/>
      <protection/>
    </xf>
    <xf numFmtId="0" fontId="0" fillId="0" borderId="93" xfId="0" applyFont="1" applyFill="1" applyBorder="1" applyAlignment="1" applyProtection="1">
      <alignment horizontal="left" vertical="top" shrinkToFit="1"/>
      <protection/>
    </xf>
    <xf numFmtId="0" fontId="0" fillId="0" borderId="94" xfId="0" applyFont="1" applyFill="1" applyBorder="1" applyAlignment="1" applyProtection="1">
      <alignment horizontal="left" vertical="top" shrinkToFit="1"/>
      <protection/>
    </xf>
    <xf numFmtId="0" fontId="0" fillId="0" borderId="66" xfId="0" applyFont="1" applyFill="1" applyBorder="1" applyAlignment="1" applyProtection="1">
      <alignment horizontal="left" vertical="top" shrinkToFit="1"/>
      <protection/>
    </xf>
    <xf numFmtId="0" fontId="0" fillId="0" borderId="16" xfId="0" applyFont="1" applyFill="1" applyBorder="1" applyAlignment="1" applyProtection="1">
      <alignment horizontal="left" vertical="top" shrinkToFit="1"/>
      <protection/>
    </xf>
    <xf numFmtId="0" fontId="0" fillId="0" borderId="108" xfId="0" applyFont="1" applyFill="1" applyBorder="1" applyAlignment="1" applyProtection="1">
      <alignment horizontal="left" vertical="top" shrinkToFit="1"/>
      <protection/>
    </xf>
    <xf numFmtId="0" fontId="0" fillId="0" borderId="60" xfId="0" applyNumberFormat="1" applyFont="1" applyFill="1" applyBorder="1" applyAlignment="1" applyProtection="1">
      <alignment horizontal="center" shrinkToFit="1"/>
      <protection/>
    </xf>
    <xf numFmtId="0" fontId="0" fillId="0" borderId="73" xfId="0" applyNumberFormat="1" applyFont="1" applyFill="1" applyBorder="1" applyAlignment="1" applyProtection="1">
      <alignment horizontal="center" shrinkToFi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9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13"/>
      </font>
      <fill>
        <patternFill>
          <bgColor indexed="10"/>
        </patternFill>
      </fill>
    </dxf>
    <dxf>
      <font>
        <b/>
        <i val="0"/>
      </font>
    </dxf>
    <dxf>
      <font>
        <b/>
        <i/>
        <color indexed="9"/>
      </font>
      <fill>
        <patternFill>
          <bgColor indexed="9"/>
        </patternFill>
      </fill>
    </dxf>
    <dxf>
      <font>
        <b/>
        <i val="0"/>
      </font>
    </dxf>
    <dxf>
      <font>
        <color indexed="13"/>
      </font>
      <fill>
        <patternFill>
          <bgColor indexed="10"/>
        </patternFill>
      </fill>
    </dxf>
    <dxf>
      <font>
        <b/>
        <i val="0"/>
      </font>
    </dxf>
    <dxf>
      <font>
        <color indexed="9"/>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b/>
        <i val="0"/>
      </font>
    </dxf>
    <dxf>
      <font>
        <color indexed="13"/>
      </font>
      <fill>
        <patternFill>
          <bgColor indexed="10"/>
        </patternFill>
      </fill>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b/>
        <i val="0"/>
      </font>
    </dxf>
    <dxf>
      <font>
        <color indexed="13"/>
      </font>
      <fill>
        <patternFill>
          <bgColor indexed="10"/>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dxf>
    <dxf>
      <font>
        <color indexed="9"/>
      </font>
    </dxf>
    <dxf>
      <font>
        <color indexed="9"/>
      </font>
    </dxf>
    <dxf>
      <font>
        <color indexed="9"/>
      </font>
    </dxf>
    <dxf>
      <font>
        <color indexed="9"/>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color indexed="9"/>
      </font>
    </dxf>
    <dxf>
      <font>
        <b/>
        <i val="0"/>
      </font>
    </dxf>
    <dxf>
      <font>
        <b/>
        <i val="0"/>
      </font>
    </dxf>
    <dxf>
      <font>
        <b val="0"/>
        <i val="0"/>
        <color indexed="9"/>
      </font>
    </dxf>
    <dxf>
      <font>
        <color indexed="9"/>
      </font>
    </dxf>
    <dxf>
      <font>
        <b/>
        <i val="0"/>
      </font>
    </dxf>
    <dxf>
      <font>
        <color indexed="9"/>
      </font>
    </dxf>
    <dxf>
      <font>
        <b/>
        <i val="0"/>
      </font>
    </dxf>
    <dxf>
      <font>
        <color indexed="9"/>
      </font>
    </dxf>
    <dxf>
      <font>
        <b/>
        <i val="0"/>
      </font>
    </dxf>
    <dxf>
      <font>
        <color indexed="9"/>
      </font>
      <fill>
        <patternFill>
          <bgColor indexed="9"/>
        </patternFill>
      </fill>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color indexed="9"/>
      </font>
      <fill>
        <patternFill>
          <bgColor indexed="9"/>
        </patternFill>
      </fill>
    </dxf>
    <dxf>
      <font>
        <color indexed="13"/>
      </font>
      <fill>
        <patternFill>
          <bgColor indexed="10"/>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ill>
        <patternFill>
          <bgColor indexed="22"/>
        </patternFill>
      </fill>
    </dxf>
    <dxf>
      <font>
        <b/>
        <i val="0"/>
      </font>
    </dxf>
    <dxf>
      <font>
        <color indexed="13"/>
      </font>
      <fill>
        <patternFill>
          <bgColor indexed="10"/>
        </patternFill>
      </fill>
    </dxf>
    <dxf>
      <font>
        <b/>
        <i val="0"/>
      </font>
    </dxf>
    <dxf>
      <font>
        <b/>
        <i val="0"/>
      </font>
    </dxf>
    <dxf>
      <font>
        <color indexed="9"/>
      </font>
      <fill>
        <patternFill>
          <bgColor indexed="9"/>
        </patternFill>
      </fill>
    </dxf>
    <dxf>
      <font>
        <b/>
        <i val="0"/>
      </font>
    </dxf>
    <dxf>
      <fill>
        <patternFill>
          <bgColor indexed="22"/>
        </patternFill>
      </fill>
    </dxf>
    <dxf>
      <fill>
        <patternFill>
          <bgColor indexed="22"/>
        </patternFill>
      </fill>
    </dxf>
    <dxf>
      <fill>
        <patternFill>
          <bgColor indexed="22"/>
        </patternFill>
      </fill>
    </dxf>
    <dxf>
      <fill>
        <patternFill>
          <bgColor indexed="22"/>
        </patternFill>
      </fill>
    </dxf>
    <dxf>
      <font>
        <b/>
        <i val="0"/>
      </font>
    </dxf>
    <dxf>
      <fill>
        <patternFill>
          <bgColor indexed="22"/>
        </patternFill>
      </fill>
    </dxf>
    <dxf>
      <font>
        <color indexed="13"/>
      </font>
      <fill>
        <patternFill>
          <bgColor indexed="10"/>
        </patternFill>
      </fill>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font>
      <border/>
    </dxf>
    <dxf>
      <font>
        <color rgb="FFFFFF00"/>
      </font>
      <fill>
        <patternFill>
          <bgColor rgb="FFFF0000"/>
        </patternFill>
      </fill>
      <border/>
    </dxf>
    <dxf>
      <font>
        <color rgb="FFFFFFFF"/>
      </font>
      <fill>
        <patternFill>
          <bgColor rgb="FFFFFFFF"/>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3.png"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hyperlink" Target="http://www.tennis-russia.ru/" TargetMode="External" /><Relationship Id="rId9"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533400</xdr:colOff>
      <xdr:row>0</xdr:row>
      <xdr:rowOff>47625</xdr:rowOff>
    </xdr:from>
    <xdr:to>
      <xdr:col>14</xdr:col>
      <xdr:colOff>666750</xdr:colOff>
      <xdr:row>4</xdr:row>
      <xdr:rowOff>38100</xdr:rowOff>
    </xdr:to>
    <xdr:grpSp>
      <xdr:nvGrpSpPr>
        <xdr:cNvPr id="1" name="Group 21"/>
        <xdr:cNvGrpSpPr>
          <a:grpSpLocks/>
        </xdr:cNvGrpSpPr>
      </xdr:nvGrpSpPr>
      <xdr:grpSpPr>
        <a:xfrm>
          <a:off x="9344025" y="47625"/>
          <a:ext cx="828675" cy="752475"/>
          <a:chOff x="706" y="330"/>
          <a:chExt cx="40" cy="60"/>
        </a:xfrm>
        <a:solidFill>
          <a:srgbClr val="FFFFFF"/>
        </a:solidFill>
      </xdr:grpSpPr>
      <xdr:pic>
        <xdr:nvPicPr>
          <xdr:cNvPr id="2" name="Picture 15" descr="suncl"/>
          <xdr:cNvPicPr preferRelativeResize="1">
            <a:picLocks noChangeAspect="0"/>
          </xdr:cNvPicPr>
        </xdr:nvPicPr>
        <xdr:blipFill>
          <a:blip r:embed="rId1"/>
          <a:stretch>
            <a:fillRect/>
          </a:stretch>
        </xdr:blipFill>
        <xdr:spPr>
          <a:xfrm>
            <a:off x="706" y="330"/>
            <a:ext cx="40" cy="40"/>
          </a:xfrm>
          <a:prstGeom prst="rect">
            <a:avLst/>
          </a:prstGeom>
          <a:noFill/>
          <a:ln w="9525" cmpd="sng">
            <a:noFill/>
          </a:ln>
        </xdr:spPr>
      </xdr:pic>
      <xdr:pic>
        <xdr:nvPicPr>
          <xdr:cNvPr id="3" name="Picture 17" descr="strm"/>
          <xdr:cNvPicPr preferRelativeResize="1">
            <a:picLocks noChangeAspect="0"/>
          </xdr:cNvPicPr>
        </xdr:nvPicPr>
        <xdr:blipFill>
          <a:blip r:embed="rId2"/>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16</xdr:col>
      <xdr:colOff>209550</xdr:colOff>
      <xdr:row>0</xdr:row>
      <xdr:rowOff>57150</xdr:rowOff>
    </xdr:from>
    <xdr:to>
      <xdr:col>17</xdr:col>
      <xdr:colOff>333375</xdr:colOff>
      <xdr:row>4</xdr:row>
      <xdr:rowOff>47625</xdr:rowOff>
    </xdr:to>
    <xdr:grpSp>
      <xdr:nvGrpSpPr>
        <xdr:cNvPr id="4" name="Group 22"/>
        <xdr:cNvGrpSpPr>
          <a:grpSpLocks/>
        </xdr:cNvGrpSpPr>
      </xdr:nvGrpSpPr>
      <xdr:grpSpPr>
        <a:xfrm>
          <a:off x="11106150" y="57150"/>
          <a:ext cx="819150" cy="752475"/>
          <a:chOff x="859" y="300"/>
          <a:chExt cx="40" cy="59"/>
        </a:xfrm>
        <a:solidFill>
          <a:srgbClr val="FFFFFF"/>
        </a:solidFill>
      </xdr:grpSpPr>
      <xdr:pic>
        <xdr:nvPicPr>
          <xdr:cNvPr id="5" name="Picture 16" descr="sky"/>
          <xdr:cNvPicPr preferRelativeResize="1">
            <a:picLocks noChangeAspect="0"/>
          </xdr:cNvPicPr>
        </xdr:nvPicPr>
        <xdr:blipFill>
          <a:blip r:embed="rId3"/>
          <a:stretch>
            <a:fillRect/>
          </a:stretch>
        </xdr:blipFill>
        <xdr:spPr>
          <a:xfrm>
            <a:off x="859" y="339"/>
            <a:ext cx="40" cy="20"/>
          </a:xfrm>
          <a:prstGeom prst="rect">
            <a:avLst/>
          </a:prstGeom>
          <a:noFill/>
          <a:ln w="9525" cmpd="sng">
            <a:noFill/>
          </a:ln>
        </xdr:spPr>
      </xdr:pic>
      <xdr:pic>
        <xdr:nvPicPr>
          <xdr:cNvPr id="6" name="Picture 18" descr="sun"/>
          <xdr:cNvPicPr preferRelativeResize="1">
            <a:picLocks noChangeAspect="0"/>
          </xdr:cNvPicPr>
        </xdr:nvPicPr>
        <xdr:blipFill>
          <a:blip r:embed="rId4"/>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15</xdr:col>
      <xdr:colOff>19050</xdr:colOff>
      <xdr:row>0</xdr:row>
      <xdr:rowOff>57150</xdr:rowOff>
    </xdr:from>
    <xdr:to>
      <xdr:col>16</xdr:col>
      <xdr:colOff>152400</xdr:colOff>
      <xdr:row>4</xdr:row>
      <xdr:rowOff>47625</xdr:rowOff>
    </xdr:to>
    <xdr:grpSp>
      <xdr:nvGrpSpPr>
        <xdr:cNvPr id="7" name="Group 23"/>
        <xdr:cNvGrpSpPr>
          <a:grpSpLocks/>
        </xdr:cNvGrpSpPr>
      </xdr:nvGrpSpPr>
      <xdr:grpSpPr>
        <a:xfrm>
          <a:off x="10220325" y="57150"/>
          <a:ext cx="828675" cy="752475"/>
          <a:chOff x="962" y="387"/>
          <a:chExt cx="40" cy="60"/>
        </a:xfrm>
        <a:solidFill>
          <a:srgbClr val="FFFFFF"/>
        </a:solidFill>
      </xdr:grpSpPr>
      <xdr:pic>
        <xdr:nvPicPr>
          <xdr:cNvPr id="8" name="Picture 19" descr="sunc"/>
          <xdr:cNvPicPr preferRelativeResize="1">
            <a:picLocks noChangeAspect="0"/>
          </xdr:cNvPicPr>
        </xdr:nvPicPr>
        <xdr:blipFill>
          <a:blip r:embed="rId5"/>
          <a:stretch>
            <a:fillRect/>
          </a:stretch>
        </xdr:blipFill>
        <xdr:spPr>
          <a:xfrm>
            <a:off x="962" y="387"/>
            <a:ext cx="40" cy="40"/>
          </a:xfrm>
          <a:prstGeom prst="rect">
            <a:avLst/>
          </a:prstGeom>
          <a:noFill/>
          <a:ln w="9525" cmpd="sng">
            <a:noFill/>
          </a:ln>
        </xdr:spPr>
      </xdr:pic>
      <xdr:pic>
        <xdr:nvPicPr>
          <xdr:cNvPr id="9" name="Picture 20" descr="sky"/>
          <xdr:cNvPicPr preferRelativeResize="1">
            <a:picLocks noChangeAspect="0"/>
          </xdr:cNvPicPr>
        </xdr:nvPicPr>
        <xdr:blipFill>
          <a:blip r:embed="rId3"/>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4</xdr:col>
      <xdr:colOff>676275</xdr:colOff>
      <xdr:row>0</xdr:row>
      <xdr:rowOff>9525</xdr:rowOff>
    </xdr:from>
    <xdr:to>
      <xdr:col>13</xdr:col>
      <xdr:colOff>247650</xdr:colOff>
      <xdr:row>3</xdr:row>
      <xdr:rowOff>161925</xdr:rowOff>
    </xdr:to>
    <xdr:pic>
      <xdr:nvPicPr>
        <xdr:cNvPr id="10" name="Picture 25" descr="RTT"/>
        <xdr:cNvPicPr preferRelativeResize="1">
          <a:picLocks noChangeAspect="1"/>
        </xdr:cNvPicPr>
      </xdr:nvPicPr>
      <xdr:blipFill>
        <a:blip r:embed="rId6"/>
        <a:stretch>
          <a:fillRect/>
        </a:stretch>
      </xdr:blipFill>
      <xdr:spPr>
        <a:xfrm>
          <a:off x="7372350"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11" name="Picture 37" descr="FTR">
          <a:hlinkClick r:id="rId9"/>
        </xdr:cNvPr>
        <xdr:cNvPicPr preferRelativeResize="1">
          <a:picLocks noChangeAspect="1"/>
        </xdr:cNvPicPr>
      </xdr:nvPicPr>
      <xdr:blipFill>
        <a:blip r:embed="rId7"/>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561975</xdr:colOff>
      <xdr:row>4</xdr:row>
      <xdr:rowOff>180975</xdr:rowOff>
    </xdr:from>
    <xdr:to>
      <xdr:col>17</xdr:col>
      <xdr:colOff>295275</xdr:colOff>
      <xdr:row>7</xdr:row>
      <xdr:rowOff>0</xdr:rowOff>
    </xdr:to>
    <xdr:grpSp>
      <xdr:nvGrpSpPr>
        <xdr:cNvPr id="12" name="Group 102"/>
        <xdr:cNvGrpSpPr>
          <a:grpSpLocks/>
        </xdr:cNvGrpSpPr>
      </xdr:nvGrpSpPr>
      <xdr:grpSpPr>
        <a:xfrm>
          <a:off x="9372600" y="942975"/>
          <a:ext cx="2514600" cy="742950"/>
          <a:chOff x="850" y="97"/>
          <a:chExt cx="178" cy="78"/>
        </a:xfrm>
        <a:solidFill>
          <a:srgbClr val="FFFFFF"/>
        </a:solidFill>
      </xdr:grpSpPr>
      <xdr:grpSp>
        <xdr:nvGrpSpPr>
          <xdr:cNvPr id="13" name="Group 64"/>
          <xdr:cNvGrpSpPr>
            <a:grpSpLocks noChangeAspect="1"/>
          </xdr:cNvGrpSpPr>
        </xdr:nvGrpSpPr>
        <xdr:grpSpPr>
          <a:xfrm>
            <a:off x="850" y="97"/>
            <a:ext cx="86" cy="78"/>
            <a:chOff x="1300" y="50"/>
            <a:chExt cx="97" cy="90"/>
          </a:xfrm>
          <a:solidFill>
            <a:srgbClr val="FFFFFF"/>
          </a:solidFill>
        </xdr:grpSpPr>
      </xdr:grpSp>
      <xdr:grpSp>
        <xdr:nvGrpSpPr>
          <xdr:cNvPr id="21" name="Group 73"/>
          <xdr:cNvGrpSpPr>
            <a:grpSpLocks/>
          </xdr:cNvGrpSpPr>
        </xdr:nvGrpSpPr>
        <xdr:grpSpPr>
          <a:xfrm>
            <a:off x="936" y="97"/>
            <a:ext cx="92" cy="78"/>
            <a:chOff x="918" y="86"/>
            <a:chExt cx="86" cy="90"/>
          </a:xfrm>
          <a:solidFill>
            <a:srgbClr val="FFFFFF"/>
          </a:solidFill>
        </xdr:grpSpPr>
      </xdr:grpSp>
    </xdr:grpSp>
    <xdr:clientData/>
  </xdr:twoCellAnchor>
  <xdr:twoCellAnchor editAs="absolute">
    <xdr:from>
      <xdr:col>4</xdr:col>
      <xdr:colOff>390525</xdr:colOff>
      <xdr:row>0</xdr:row>
      <xdr:rowOff>28575</xdr:rowOff>
    </xdr:from>
    <xdr:to>
      <xdr:col>13</xdr:col>
      <xdr:colOff>238125</xdr:colOff>
      <xdr:row>4</xdr:row>
      <xdr:rowOff>171450</xdr:rowOff>
    </xdr:to>
    <xdr:grpSp>
      <xdr:nvGrpSpPr>
        <xdr:cNvPr id="29" name="Group 125"/>
        <xdr:cNvGrpSpPr>
          <a:grpSpLocks/>
        </xdr:cNvGrpSpPr>
      </xdr:nvGrpSpPr>
      <xdr:grpSpPr>
        <a:xfrm>
          <a:off x="7086600" y="28575"/>
          <a:ext cx="1962150" cy="904875"/>
          <a:chOff x="650" y="3"/>
          <a:chExt cx="180" cy="94"/>
        </a:xfrm>
        <a:solidFill>
          <a:srgbClr val="FFFFFF"/>
        </a:solidFill>
      </xdr:grpSpPr>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57"/>
        <xdr:cNvGrpSpPr>
          <a:grpSpLocks/>
        </xdr:cNvGrpSpPr>
      </xdr:nvGrpSpPr>
      <xdr:grpSpPr>
        <a:xfrm>
          <a:off x="9315450" y="47625"/>
          <a:ext cx="819150" cy="752475"/>
          <a:chOff x="706" y="330"/>
          <a:chExt cx="40" cy="60"/>
        </a:xfrm>
        <a:solidFill>
          <a:srgbClr val="FFFFFF"/>
        </a:solidFill>
      </xdr:grpSpPr>
      <xdr:pic>
        <xdr:nvPicPr>
          <xdr:cNvPr id="4" name="Picture 158"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59"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60"/>
        <xdr:cNvGrpSpPr>
          <a:grpSpLocks/>
        </xdr:cNvGrpSpPr>
      </xdr:nvGrpSpPr>
      <xdr:grpSpPr>
        <a:xfrm>
          <a:off x="11068050" y="57150"/>
          <a:ext cx="828675" cy="752475"/>
          <a:chOff x="859" y="300"/>
          <a:chExt cx="40" cy="59"/>
        </a:xfrm>
        <a:solidFill>
          <a:srgbClr val="FFFFFF"/>
        </a:solidFill>
      </xdr:grpSpPr>
      <xdr:pic>
        <xdr:nvPicPr>
          <xdr:cNvPr id="7" name="Picture 161"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62"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63"/>
        <xdr:cNvGrpSpPr>
          <a:grpSpLocks/>
        </xdr:cNvGrpSpPr>
      </xdr:nvGrpSpPr>
      <xdr:grpSpPr>
        <a:xfrm>
          <a:off x="10191750" y="57150"/>
          <a:ext cx="828675" cy="752475"/>
          <a:chOff x="962" y="387"/>
          <a:chExt cx="40" cy="60"/>
        </a:xfrm>
        <a:solidFill>
          <a:srgbClr val="FFFFFF"/>
        </a:solidFill>
      </xdr:grpSpPr>
      <xdr:pic>
        <xdr:nvPicPr>
          <xdr:cNvPr id="10" name="Picture 164"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65"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55"/>
        <xdr:cNvGrpSpPr>
          <a:grpSpLocks/>
        </xdr:cNvGrpSpPr>
      </xdr:nvGrpSpPr>
      <xdr:grpSpPr>
        <a:xfrm>
          <a:off x="7058025" y="28575"/>
          <a:ext cx="1962150" cy="904875"/>
          <a:chOff x="849" y="2"/>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66"/>
        <xdr:cNvGrpSpPr>
          <a:grpSpLocks/>
        </xdr:cNvGrpSpPr>
      </xdr:nvGrpSpPr>
      <xdr:grpSpPr>
        <a:xfrm>
          <a:off x="9344025" y="942975"/>
          <a:ext cx="2505075" cy="742950"/>
          <a:chOff x="850" y="97"/>
          <a:chExt cx="178" cy="78"/>
        </a:xfrm>
        <a:solidFill>
          <a:srgbClr val="FFFFFF"/>
        </a:solidFill>
      </xdr:grpSpPr>
      <xdr:grpSp>
        <xdr:nvGrpSpPr>
          <xdr:cNvPr id="24" name="Group 167"/>
          <xdr:cNvGrpSpPr>
            <a:grpSpLocks noChangeAspect="1"/>
          </xdr:cNvGrpSpPr>
        </xdr:nvGrpSpPr>
        <xdr:grpSpPr>
          <a:xfrm>
            <a:off x="850" y="97"/>
            <a:ext cx="86" cy="78"/>
            <a:chOff x="1300" y="50"/>
            <a:chExt cx="97" cy="90"/>
          </a:xfrm>
          <a:solidFill>
            <a:srgbClr val="FFFFFF"/>
          </a:solidFill>
        </xdr:grpSpPr>
      </xdr:grpSp>
      <xdr:grpSp>
        <xdr:nvGrpSpPr>
          <xdr:cNvPr id="32" name="Group 175"/>
          <xdr:cNvGrpSpPr>
            <a:grpSpLocks/>
          </xdr:cNvGrpSpPr>
        </xdr:nvGrpSpPr>
        <xdr:grpSpPr>
          <a:xfrm>
            <a:off x="936" y="97"/>
            <a:ext cx="92" cy="78"/>
            <a:chOff x="918" y="86"/>
            <a:chExt cx="86" cy="90"/>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68"/>
        <xdr:cNvGrpSpPr>
          <a:grpSpLocks/>
        </xdr:cNvGrpSpPr>
      </xdr:nvGrpSpPr>
      <xdr:grpSpPr>
        <a:xfrm>
          <a:off x="9315450" y="47625"/>
          <a:ext cx="819150" cy="752475"/>
          <a:chOff x="706" y="330"/>
          <a:chExt cx="40" cy="60"/>
        </a:xfrm>
        <a:solidFill>
          <a:srgbClr val="FFFFFF"/>
        </a:solidFill>
      </xdr:grpSpPr>
      <xdr:pic>
        <xdr:nvPicPr>
          <xdr:cNvPr id="4" name="Picture 169"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70"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71"/>
        <xdr:cNvGrpSpPr>
          <a:grpSpLocks/>
        </xdr:cNvGrpSpPr>
      </xdr:nvGrpSpPr>
      <xdr:grpSpPr>
        <a:xfrm>
          <a:off x="11068050" y="57150"/>
          <a:ext cx="828675" cy="752475"/>
          <a:chOff x="859" y="300"/>
          <a:chExt cx="40" cy="59"/>
        </a:xfrm>
        <a:solidFill>
          <a:srgbClr val="FFFFFF"/>
        </a:solidFill>
      </xdr:grpSpPr>
      <xdr:pic>
        <xdr:nvPicPr>
          <xdr:cNvPr id="7" name="Picture 172"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73"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74"/>
        <xdr:cNvGrpSpPr>
          <a:grpSpLocks/>
        </xdr:cNvGrpSpPr>
      </xdr:nvGrpSpPr>
      <xdr:grpSpPr>
        <a:xfrm>
          <a:off x="10191750" y="57150"/>
          <a:ext cx="828675" cy="752475"/>
          <a:chOff x="962" y="387"/>
          <a:chExt cx="40" cy="60"/>
        </a:xfrm>
        <a:solidFill>
          <a:srgbClr val="FFFFFF"/>
        </a:solidFill>
      </xdr:grpSpPr>
      <xdr:pic>
        <xdr:nvPicPr>
          <xdr:cNvPr id="10" name="Picture 175"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76"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94"/>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77"/>
        <xdr:cNvGrpSpPr>
          <a:grpSpLocks/>
        </xdr:cNvGrpSpPr>
      </xdr:nvGrpSpPr>
      <xdr:grpSpPr>
        <a:xfrm>
          <a:off x="9344025" y="942975"/>
          <a:ext cx="2505075" cy="742950"/>
          <a:chOff x="850" y="97"/>
          <a:chExt cx="178" cy="78"/>
        </a:xfrm>
        <a:solidFill>
          <a:srgbClr val="FFFFFF"/>
        </a:solidFill>
      </xdr:grpSpPr>
      <xdr:grpSp>
        <xdr:nvGrpSpPr>
          <xdr:cNvPr id="24" name="Group 178"/>
          <xdr:cNvGrpSpPr>
            <a:grpSpLocks noChangeAspect="1"/>
          </xdr:cNvGrpSpPr>
        </xdr:nvGrpSpPr>
        <xdr:grpSpPr>
          <a:xfrm>
            <a:off x="850" y="97"/>
            <a:ext cx="86" cy="78"/>
            <a:chOff x="1300" y="50"/>
            <a:chExt cx="97" cy="90"/>
          </a:xfrm>
          <a:solidFill>
            <a:srgbClr val="FFFFFF"/>
          </a:solidFill>
        </xdr:grpSpPr>
      </xdr:grpSp>
      <xdr:grpSp>
        <xdr:nvGrpSpPr>
          <xdr:cNvPr id="32" name="Group 186"/>
          <xdr:cNvGrpSpPr>
            <a:grpSpLocks/>
          </xdr:cNvGrpSpPr>
        </xdr:nvGrpSpPr>
        <xdr:grpSpPr>
          <a:xfrm>
            <a:off x="936" y="97"/>
            <a:ext cx="92" cy="78"/>
            <a:chOff x="918" y="86"/>
            <a:chExt cx="86" cy="90"/>
          </a:xfrm>
          <a:solidFill>
            <a:srgbClr val="FFFFFF"/>
          </a:solidFill>
        </xdr:grpSpPr>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68"/>
        <xdr:cNvGrpSpPr>
          <a:grpSpLocks/>
        </xdr:cNvGrpSpPr>
      </xdr:nvGrpSpPr>
      <xdr:grpSpPr>
        <a:xfrm>
          <a:off x="9315450" y="47625"/>
          <a:ext cx="819150" cy="752475"/>
          <a:chOff x="706" y="330"/>
          <a:chExt cx="40" cy="60"/>
        </a:xfrm>
        <a:solidFill>
          <a:srgbClr val="FFFFFF"/>
        </a:solidFill>
      </xdr:grpSpPr>
      <xdr:pic>
        <xdr:nvPicPr>
          <xdr:cNvPr id="4" name="Picture 169"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70"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71"/>
        <xdr:cNvGrpSpPr>
          <a:grpSpLocks/>
        </xdr:cNvGrpSpPr>
      </xdr:nvGrpSpPr>
      <xdr:grpSpPr>
        <a:xfrm>
          <a:off x="11068050" y="57150"/>
          <a:ext cx="828675" cy="752475"/>
          <a:chOff x="859" y="300"/>
          <a:chExt cx="40" cy="59"/>
        </a:xfrm>
        <a:solidFill>
          <a:srgbClr val="FFFFFF"/>
        </a:solidFill>
      </xdr:grpSpPr>
      <xdr:pic>
        <xdr:nvPicPr>
          <xdr:cNvPr id="7" name="Picture 172"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73"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74"/>
        <xdr:cNvGrpSpPr>
          <a:grpSpLocks/>
        </xdr:cNvGrpSpPr>
      </xdr:nvGrpSpPr>
      <xdr:grpSpPr>
        <a:xfrm>
          <a:off x="10191750" y="57150"/>
          <a:ext cx="828675" cy="752475"/>
          <a:chOff x="962" y="387"/>
          <a:chExt cx="40" cy="60"/>
        </a:xfrm>
        <a:solidFill>
          <a:srgbClr val="FFFFFF"/>
        </a:solidFill>
      </xdr:grpSpPr>
      <xdr:pic>
        <xdr:nvPicPr>
          <xdr:cNvPr id="10" name="Picture 175"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76"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94"/>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77"/>
        <xdr:cNvGrpSpPr>
          <a:grpSpLocks/>
        </xdr:cNvGrpSpPr>
      </xdr:nvGrpSpPr>
      <xdr:grpSpPr>
        <a:xfrm>
          <a:off x="9344025" y="942975"/>
          <a:ext cx="2505075" cy="742950"/>
          <a:chOff x="850" y="97"/>
          <a:chExt cx="178" cy="78"/>
        </a:xfrm>
        <a:solidFill>
          <a:srgbClr val="FFFFFF"/>
        </a:solidFill>
      </xdr:grpSpPr>
      <xdr:grpSp>
        <xdr:nvGrpSpPr>
          <xdr:cNvPr id="24" name="Group 178"/>
          <xdr:cNvGrpSpPr>
            <a:grpSpLocks noChangeAspect="1"/>
          </xdr:cNvGrpSpPr>
        </xdr:nvGrpSpPr>
        <xdr:grpSpPr>
          <a:xfrm>
            <a:off x="850" y="97"/>
            <a:ext cx="86" cy="78"/>
            <a:chOff x="1300" y="50"/>
            <a:chExt cx="97" cy="90"/>
          </a:xfrm>
          <a:solidFill>
            <a:srgbClr val="FFFFFF"/>
          </a:solidFill>
        </xdr:grpSpPr>
      </xdr:grpSp>
      <xdr:grpSp>
        <xdr:nvGrpSpPr>
          <xdr:cNvPr id="32" name="Group 186"/>
          <xdr:cNvGrpSpPr>
            <a:grpSpLocks/>
          </xdr:cNvGrpSpPr>
        </xdr:nvGrpSpPr>
        <xdr:grpSpPr>
          <a:xfrm>
            <a:off x="936" y="97"/>
            <a:ext cx="92" cy="78"/>
            <a:chOff x="918" y="86"/>
            <a:chExt cx="86" cy="90"/>
          </a:xfrm>
          <a:solidFill>
            <a:srgbClr val="FFFFFF"/>
          </a:solidFill>
        </xdr:grpSpPr>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68"/>
        <xdr:cNvGrpSpPr>
          <a:grpSpLocks/>
        </xdr:cNvGrpSpPr>
      </xdr:nvGrpSpPr>
      <xdr:grpSpPr>
        <a:xfrm>
          <a:off x="9315450" y="47625"/>
          <a:ext cx="819150" cy="752475"/>
          <a:chOff x="706" y="330"/>
          <a:chExt cx="40" cy="60"/>
        </a:xfrm>
        <a:solidFill>
          <a:srgbClr val="FFFFFF"/>
        </a:solidFill>
      </xdr:grpSpPr>
      <xdr:pic>
        <xdr:nvPicPr>
          <xdr:cNvPr id="4" name="Picture 169"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70"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71"/>
        <xdr:cNvGrpSpPr>
          <a:grpSpLocks/>
        </xdr:cNvGrpSpPr>
      </xdr:nvGrpSpPr>
      <xdr:grpSpPr>
        <a:xfrm>
          <a:off x="11068050" y="57150"/>
          <a:ext cx="828675" cy="752475"/>
          <a:chOff x="859" y="300"/>
          <a:chExt cx="40" cy="59"/>
        </a:xfrm>
        <a:solidFill>
          <a:srgbClr val="FFFFFF"/>
        </a:solidFill>
      </xdr:grpSpPr>
      <xdr:pic>
        <xdr:nvPicPr>
          <xdr:cNvPr id="7" name="Picture 172"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73"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74"/>
        <xdr:cNvGrpSpPr>
          <a:grpSpLocks/>
        </xdr:cNvGrpSpPr>
      </xdr:nvGrpSpPr>
      <xdr:grpSpPr>
        <a:xfrm>
          <a:off x="10191750" y="57150"/>
          <a:ext cx="828675" cy="752475"/>
          <a:chOff x="962" y="387"/>
          <a:chExt cx="40" cy="60"/>
        </a:xfrm>
        <a:solidFill>
          <a:srgbClr val="FFFFFF"/>
        </a:solidFill>
      </xdr:grpSpPr>
      <xdr:pic>
        <xdr:nvPicPr>
          <xdr:cNvPr id="10" name="Picture 175"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76"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94"/>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77"/>
        <xdr:cNvGrpSpPr>
          <a:grpSpLocks/>
        </xdr:cNvGrpSpPr>
      </xdr:nvGrpSpPr>
      <xdr:grpSpPr>
        <a:xfrm>
          <a:off x="9344025" y="942975"/>
          <a:ext cx="2505075" cy="742950"/>
          <a:chOff x="850" y="97"/>
          <a:chExt cx="178" cy="78"/>
        </a:xfrm>
        <a:solidFill>
          <a:srgbClr val="FFFFFF"/>
        </a:solidFill>
      </xdr:grpSpPr>
      <xdr:grpSp>
        <xdr:nvGrpSpPr>
          <xdr:cNvPr id="24" name="Group 178"/>
          <xdr:cNvGrpSpPr>
            <a:grpSpLocks noChangeAspect="1"/>
          </xdr:cNvGrpSpPr>
        </xdr:nvGrpSpPr>
        <xdr:grpSpPr>
          <a:xfrm>
            <a:off x="850" y="97"/>
            <a:ext cx="86" cy="78"/>
            <a:chOff x="1300" y="50"/>
            <a:chExt cx="97" cy="90"/>
          </a:xfrm>
          <a:solidFill>
            <a:srgbClr val="FFFFFF"/>
          </a:solidFill>
        </xdr:grpSpPr>
      </xdr:grpSp>
      <xdr:grpSp>
        <xdr:nvGrpSpPr>
          <xdr:cNvPr id="32" name="Group 186"/>
          <xdr:cNvGrpSpPr>
            <a:grpSpLocks/>
          </xdr:cNvGrpSpPr>
        </xdr:nvGrpSpPr>
        <xdr:grpSpPr>
          <a:xfrm>
            <a:off x="936" y="97"/>
            <a:ext cx="92" cy="78"/>
            <a:chOff x="918" y="86"/>
            <a:chExt cx="86" cy="90"/>
          </a:xfrm>
          <a:solidFill>
            <a:srgbClr val="FFFFFF"/>
          </a:solidFill>
        </xdr:grpSpPr>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71"/>
        <xdr:cNvGrpSpPr>
          <a:grpSpLocks/>
        </xdr:cNvGrpSpPr>
      </xdr:nvGrpSpPr>
      <xdr:grpSpPr>
        <a:xfrm>
          <a:off x="9315450" y="47625"/>
          <a:ext cx="819150" cy="752475"/>
          <a:chOff x="706" y="330"/>
          <a:chExt cx="40" cy="60"/>
        </a:xfrm>
        <a:solidFill>
          <a:srgbClr val="FFFFFF"/>
        </a:solidFill>
      </xdr:grpSpPr>
      <xdr:pic>
        <xdr:nvPicPr>
          <xdr:cNvPr id="4" name="Picture 172"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73"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74"/>
        <xdr:cNvGrpSpPr>
          <a:grpSpLocks/>
        </xdr:cNvGrpSpPr>
      </xdr:nvGrpSpPr>
      <xdr:grpSpPr>
        <a:xfrm>
          <a:off x="11068050" y="57150"/>
          <a:ext cx="828675" cy="752475"/>
          <a:chOff x="859" y="300"/>
          <a:chExt cx="40" cy="59"/>
        </a:xfrm>
        <a:solidFill>
          <a:srgbClr val="FFFFFF"/>
        </a:solidFill>
      </xdr:grpSpPr>
      <xdr:pic>
        <xdr:nvPicPr>
          <xdr:cNvPr id="7" name="Picture 175"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76"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77"/>
        <xdr:cNvGrpSpPr>
          <a:grpSpLocks/>
        </xdr:cNvGrpSpPr>
      </xdr:nvGrpSpPr>
      <xdr:grpSpPr>
        <a:xfrm>
          <a:off x="10191750" y="57150"/>
          <a:ext cx="828675" cy="752475"/>
          <a:chOff x="962" y="387"/>
          <a:chExt cx="40" cy="60"/>
        </a:xfrm>
        <a:solidFill>
          <a:srgbClr val="FFFFFF"/>
        </a:solidFill>
      </xdr:grpSpPr>
      <xdr:pic>
        <xdr:nvPicPr>
          <xdr:cNvPr id="10" name="Picture 178"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79"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97"/>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80"/>
        <xdr:cNvGrpSpPr>
          <a:grpSpLocks/>
        </xdr:cNvGrpSpPr>
      </xdr:nvGrpSpPr>
      <xdr:grpSpPr>
        <a:xfrm>
          <a:off x="9344025" y="942975"/>
          <a:ext cx="2505075" cy="742950"/>
          <a:chOff x="850" y="97"/>
          <a:chExt cx="178" cy="78"/>
        </a:xfrm>
        <a:solidFill>
          <a:srgbClr val="FFFFFF"/>
        </a:solidFill>
      </xdr:grpSpPr>
      <xdr:grpSp>
        <xdr:nvGrpSpPr>
          <xdr:cNvPr id="24" name="Group 181"/>
          <xdr:cNvGrpSpPr>
            <a:grpSpLocks noChangeAspect="1"/>
          </xdr:cNvGrpSpPr>
        </xdr:nvGrpSpPr>
        <xdr:grpSpPr>
          <a:xfrm>
            <a:off x="850" y="97"/>
            <a:ext cx="86" cy="78"/>
            <a:chOff x="1300" y="50"/>
            <a:chExt cx="97" cy="90"/>
          </a:xfrm>
          <a:solidFill>
            <a:srgbClr val="FFFFFF"/>
          </a:solidFill>
        </xdr:grpSpPr>
      </xdr:grpSp>
      <xdr:grpSp>
        <xdr:nvGrpSpPr>
          <xdr:cNvPr id="32" name="Group 189"/>
          <xdr:cNvGrpSpPr>
            <a:grpSpLocks/>
          </xdr:cNvGrpSpPr>
        </xdr:nvGrpSpPr>
        <xdr:grpSpPr>
          <a:xfrm>
            <a:off x="936" y="97"/>
            <a:ext cx="92" cy="78"/>
            <a:chOff x="918" y="86"/>
            <a:chExt cx="86" cy="90"/>
          </a:xfrm>
          <a:solidFill>
            <a:srgbClr val="FFFFFF"/>
          </a:solidFill>
        </xdr:grpSpPr>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67"/>
        <xdr:cNvGrpSpPr>
          <a:grpSpLocks/>
        </xdr:cNvGrpSpPr>
      </xdr:nvGrpSpPr>
      <xdr:grpSpPr>
        <a:xfrm>
          <a:off x="9315450" y="47625"/>
          <a:ext cx="819150" cy="752475"/>
          <a:chOff x="706" y="330"/>
          <a:chExt cx="40" cy="60"/>
        </a:xfrm>
        <a:solidFill>
          <a:srgbClr val="FFFFFF"/>
        </a:solidFill>
      </xdr:grpSpPr>
      <xdr:pic>
        <xdr:nvPicPr>
          <xdr:cNvPr id="4" name="Picture 168"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69"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70"/>
        <xdr:cNvGrpSpPr>
          <a:grpSpLocks/>
        </xdr:cNvGrpSpPr>
      </xdr:nvGrpSpPr>
      <xdr:grpSpPr>
        <a:xfrm>
          <a:off x="11068050" y="57150"/>
          <a:ext cx="828675" cy="752475"/>
          <a:chOff x="859" y="300"/>
          <a:chExt cx="40" cy="59"/>
        </a:xfrm>
        <a:solidFill>
          <a:srgbClr val="FFFFFF"/>
        </a:solidFill>
      </xdr:grpSpPr>
      <xdr:pic>
        <xdr:nvPicPr>
          <xdr:cNvPr id="7" name="Picture 171"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72"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73"/>
        <xdr:cNvGrpSpPr>
          <a:grpSpLocks/>
        </xdr:cNvGrpSpPr>
      </xdr:nvGrpSpPr>
      <xdr:grpSpPr>
        <a:xfrm>
          <a:off x="10191750" y="57150"/>
          <a:ext cx="828675" cy="752475"/>
          <a:chOff x="962" y="387"/>
          <a:chExt cx="40" cy="60"/>
        </a:xfrm>
        <a:solidFill>
          <a:srgbClr val="FFFFFF"/>
        </a:solidFill>
      </xdr:grpSpPr>
      <xdr:pic>
        <xdr:nvPicPr>
          <xdr:cNvPr id="10" name="Picture 174"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75"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93"/>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76"/>
        <xdr:cNvGrpSpPr>
          <a:grpSpLocks/>
        </xdr:cNvGrpSpPr>
      </xdr:nvGrpSpPr>
      <xdr:grpSpPr>
        <a:xfrm>
          <a:off x="9344025" y="942975"/>
          <a:ext cx="2505075" cy="742950"/>
          <a:chOff x="850" y="97"/>
          <a:chExt cx="178" cy="78"/>
        </a:xfrm>
        <a:solidFill>
          <a:srgbClr val="FFFFFF"/>
        </a:solidFill>
      </xdr:grpSpPr>
      <xdr:grpSp>
        <xdr:nvGrpSpPr>
          <xdr:cNvPr id="24" name="Group 177"/>
          <xdr:cNvGrpSpPr>
            <a:grpSpLocks noChangeAspect="1"/>
          </xdr:cNvGrpSpPr>
        </xdr:nvGrpSpPr>
        <xdr:grpSpPr>
          <a:xfrm>
            <a:off x="850" y="97"/>
            <a:ext cx="86" cy="78"/>
            <a:chOff x="1300" y="50"/>
            <a:chExt cx="97" cy="90"/>
          </a:xfrm>
          <a:solidFill>
            <a:srgbClr val="FFFFFF"/>
          </a:solidFill>
        </xdr:grpSpPr>
      </xdr:grpSp>
      <xdr:grpSp>
        <xdr:nvGrpSpPr>
          <xdr:cNvPr id="32" name="Group 185"/>
          <xdr:cNvGrpSpPr>
            <a:grpSpLocks/>
          </xdr:cNvGrpSpPr>
        </xdr:nvGrpSpPr>
        <xdr:grpSpPr>
          <a:xfrm>
            <a:off x="936" y="97"/>
            <a:ext cx="92" cy="78"/>
            <a:chOff x="918" y="86"/>
            <a:chExt cx="86" cy="90"/>
          </a:xfrm>
          <a:solidFill>
            <a:srgbClr val="FFFFFF"/>
          </a:solidFill>
        </xdr:grpSpPr>
      </xdr:grp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203"/>
        <xdr:cNvGrpSpPr>
          <a:grpSpLocks/>
        </xdr:cNvGrpSpPr>
      </xdr:nvGrpSpPr>
      <xdr:grpSpPr>
        <a:xfrm>
          <a:off x="9315450" y="47625"/>
          <a:ext cx="819150" cy="752475"/>
          <a:chOff x="706" y="330"/>
          <a:chExt cx="40" cy="60"/>
        </a:xfrm>
        <a:solidFill>
          <a:srgbClr val="FFFFFF"/>
        </a:solidFill>
      </xdr:grpSpPr>
      <xdr:pic>
        <xdr:nvPicPr>
          <xdr:cNvPr id="4" name="Picture 204"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205"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206"/>
        <xdr:cNvGrpSpPr>
          <a:grpSpLocks/>
        </xdr:cNvGrpSpPr>
      </xdr:nvGrpSpPr>
      <xdr:grpSpPr>
        <a:xfrm>
          <a:off x="11068050" y="57150"/>
          <a:ext cx="828675" cy="752475"/>
          <a:chOff x="859" y="300"/>
          <a:chExt cx="40" cy="59"/>
        </a:xfrm>
        <a:solidFill>
          <a:srgbClr val="FFFFFF"/>
        </a:solidFill>
      </xdr:grpSpPr>
      <xdr:pic>
        <xdr:nvPicPr>
          <xdr:cNvPr id="7" name="Picture 207"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208"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209"/>
        <xdr:cNvGrpSpPr>
          <a:grpSpLocks/>
        </xdr:cNvGrpSpPr>
      </xdr:nvGrpSpPr>
      <xdr:grpSpPr>
        <a:xfrm>
          <a:off x="10191750" y="57150"/>
          <a:ext cx="828675" cy="752475"/>
          <a:chOff x="962" y="387"/>
          <a:chExt cx="40" cy="60"/>
        </a:xfrm>
        <a:solidFill>
          <a:srgbClr val="FFFFFF"/>
        </a:solidFill>
      </xdr:grpSpPr>
      <xdr:pic>
        <xdr:nvPicPr>
          <xdr:cNvPr id="10" name="Picture 210"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211"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229"/>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212"/>
        <xdr:cNvGrpSpPr>
          <a:grpSpLocks/>
        </xdr:cNvGrpSpPr>
      </xdr:nvGrpSpPr>
      <xdr:grpSpPr>
        <a:xfrm>
          <a:off x="9344025" y="942975"/>
          <a:ext cx="2505075" cy="742950"/>
          <a:chOff x="850" y="97"/>
          <a:chExt cx="178" cy="78"/>
        </a:xfrm>
        <a:solidFill>
          <a:srgbClr val="FFFFFF"/>
        </a:solidFill>
      </xdr:grpSpPr>
      <xdr:grpSp>
        <xdr:nvGrpSpPr>
          <xdr:cNvPr id="24" name="Group 213"/>
          <xdr:cNvGrpSpPr>
            <a:grpSpLocks noChangeAspect="1"/>
          </xdr:cNvGrpSpPr>
        </xdr:nvGrpSpPr>
        <xdr:grpSpPr>
          <a:xfrm>
            <a:off x="850" y="97"/>
            <a:ext cx="86" cy="78"/>
            <a:chOff x="1300" y="50"/>
            <a:chExt cx="97" cy="90"/>
          </a:xfrm>
          <a:solidFill>
            <a:srgbClr val="FFFFFF"/>
          </a:solidFill>
        </xdr:grpSpPr>
      </xdr:grpSp>
      <xdr:grpSp>
        <xdr:nvGrpSpPr>
          <xdr:cNvPr id="32" name="Group 221"/>
          <xdr:cNvGrpSpPr>
            <a:grpSpLocks/>
          </xdr:cNvGrpSpPr>
        </xdr:nvGrpSpPr>
        <xdr:grpSpPr>
          <a:xfrm>
            <a:off x="936" y="97"/>
            <a:ext cx="92" cy="78"/>
            <a:chOff x="918" y="86"/>
            <a:chExt cx="86" cy="90"/>
          </a:xfrm>
          <a:solidFill>
            <a:srgbClr val="FFFFFF"/>
          </a:solidFill>
        </xdr:grpSpPr>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0</xdr:row>
      <xdr:rowOff>9525</xdr:rowOff>
    </xdr:from>
    <xdr:to>
      <xdr:col>8</xdr:col>
      <xdr:colOff>1076325</xdr:colOff>
      <xdr:row>3</xdr:row>
      <xdr:rowOff>161925</xdr:rowOff>
    </xdr:to>
    <xdr:pic>
      <xdr:nvPicPr>
        <xdr:cNvPr id="1" name="Picture 11" descr="RTT"/>
        <xdr:cNvPicPr preferRelativeResize="1">
          <a:picLocks noChangeAspect="1"/>
        </xdr:cNvPicPr>
      </xdr:nvPicPr>
      <xdr:blipFill>
        <a:blip r:embed="rId1"/>
        <a:stretch>
          <a:fillRect/>
        </a:stretch>
      </xdr:blipFill>
      <xdr:spPr>
        <a:xfrm>
          <a:off x="7343775" y="9525"/>
          <a:ext cx="1685925" cy="628650"/>
        </a:xfrm>
        <a:prstGeom prst="rect">
          <a:avLst/>
        </a:prstGeom>
        <a:noFill/>
        <a:ln w="9525" cmpd="sng">
          <a:noFill/>
        </a:ln>
      </xdr:spPr>
    </xdr:pic>
    <xdr:clientData/>
  </xdr:twoCellAnchor>
  <xdr:twoCellAnchor editAs="oneCell">
    <xdr:from>
      <xdr:col>1</xdr:col>
      <xdr:colOff>19050</xdr:colOff>
      <xdr:row>0</xdr:row>
      <xdr:rowOff>0</xdr:rowOff>
    </xdr:from>
    <xdr:to>
      <xdr:col>1</xdr:col>
      <xdr:colOff>914400</xdr:colOff>
      <xdr:row>3</xdr:row>
      <xdr:rowOff>209550</xdr:rowOff>
    </xdr:to>
    <xdr:pic>
      <xdr:nvPicPr>
        <xdr:cNvPr id="2" name="Picture 16" descr="FTR">
          <a:hlinkClick r:id="rId4"/>
        </xdr:cNvPr>
        <xdr:cNvPicPr preferRelativeResize="1">
          <a:picLocks noChangeAspect="1"/>
        </xdr:cNvPicPr>
      </xdr:nvPicPr>
      <xdr:blipFill>
        <a:blip r:embed="rId2"/>
        <a:stretch>
          <a:fillRect/>
        </a:stretch>
      </xdr:blipFill>
      <xdr:spPr>
        <a:xfrm>
          <a:off x="371475" y="0"/>
          <a:ext cx="895350" cy="685800"/>
        </a:xfrm>
        <a:prstGeom prst="rect">
          <a:avLst/>
        </a:prstGeom>
        <a:noFill/>
        <a:ln w="9525" cmpd="sng">
          <a:noFill/>
        </a:ln>
      </xdr:spPr>
    </xdr:pic>
    <xdr:clientData/>
  </xdr:twoCellAnchor>
  <xdr:twoCellAnchor editAs="absolute">
    <xdr:from>
      <xdr:col>13</xdr:col>
      <xdr:colOff>276225</xdr:colOff>
      <xdr:row>0</xdr:row>
      <xdr:rowOff>47625</xdr:rowOff>
    </xdr:from>
    <xdr:to>
      <xdr:col>14</xdr:col>
      <xdr:colOff>400050</xdr:colOff>
      <xdr:row>4</xdr:row>
      <xdr:rowOff>38100</xdr:rowOff>
    </xdr:to>
    <xdr:grpSp>
      <xdr:nvGrpSpPr>
        <xdr:cNvPr id="3" name="Group 131"/>
        <xdr:cNvGrpSpPr>
          <a:grpSpLocks/>
        </xdr:cNvGrpSpPr>
      </xdr:nvGrpSpPr>
      <xdr:grpSpPr>
        <a:xfrm>
          <a:off x="9315450" y="47625"/>
          <a:ext cx="819150" cy="752475"/>
          <a:chOff x="706" y="330"/>
          <a:chExt cx="40" cy="60"/>
        </a:xfrm>
        <a:solidFill>
          <a:srgbClr val="FFFFFF"/>
        </a:solidFill>
      </xdr:grpSpPr>
      <xdr:pic>
        <xdr:nvPicPr>
          <xdr:cNvPr id="4" name="Picture 132" descr="suncl"/>
          <xdr:cNvPicPr preferRelativeResize="1">
            <a:picLocks noChangeAspect="0"/>
          </xdr:cNvPicPr>
        </xdr:nvPicPr>
        <xdr:blipFill>
          <a:blip r:embed="rId5"/>
          <a:stretch>
            <a:fillRect/>
          </a:stretch>
        </xdr:blipFill>
        <xdr:spPr>
          <a:xfrm>
            <a:off x="706" y="330"/>
            <a:ext cx="40" cy="40"/>
          </a:xfrm>
          <a:prstGeom prst="rect">
            <a:avLst/>
          </a:prstGeom>
          <a:noFill/>
          <a:ln w="9525" cmpd="sng">
            <a:noFill/>
          </a:ln>
        </xdr:spPr>
      </xdr:pic>
      <xdr:pic>
        <xdr:nvPicPr>
          <xdr:cNvPr id="5" name="Picture 133" descr="strm"/>
          <xdr:cNvPicPr preferRelativeResize="1">
            <a:picLocks noChangeAspect="0"/>
          </xdr:cNvPicPr>
        </xdr:nvPicPr>
        <xdr:blipFill>
          <a:blip r:embed="rId6"/>
          <a:stretch>
            <a:fillRect/>
          </a:stretch>
        </xdr:blipFill>
        <xdr:spPr>
          <a:xfrm>
            <a:off x="706" y="370"/>
            <a:ext cx="40" cy="20"/>
          </a:xfrm>
          <a:prstGeom prst="rect">
            <a:avLst/>
          </a:prstGeom>
          <a:noFill/>
          <a:ln w="9525" cmpd="sng">
            <a:noFill/>
          </a:ln>
        </xdr:spPr>
      </xdr:pic>
    </xdr:grpSp>
    <xdr:clientData fLocksWithSheet="0" fPrintsWithSheet="0"/>
  </xdr:twoCellAnchor>
  <xdr:twoCellAnchor editAs="absolute">
    <xdr:from>
      <xdr:col>15</xdr:col>
      <xdr:colOff>638175</xdr:colOff>
      <xdr:row>0</xdr:row>
      <xdr:rowOff>57150</xdr:rowOff>
    </xdr:from>
    <xdr:to>
      <xdr:col>17</xdr:col>
      <xdr:colOff>76200</xdr:colOff>
      <xdr:row>4</xdr:row>
      <xdr:rowOff>47625</xdr:rowOff>
    </xdr:to>
    <xdr:grpSp>
      <xdr:nvGrpSpPr>
        <xdr:cNvPr id="6" name="Group 134"/>
        <xdr:cNvGrpSpPr>
          <a:grpSpLocks/>
        </xdr:cNvGrpSpPr>
      </xdr:nvGrpSpPr>
      <xdr:grpSpPr>
        <a:xfrm>
          <a:off x="11068050" y="57150"/>
          <a:ext cx="828675" cy="752475"/>
          <a:chOff x="859" y="300"/>
          <a:chExt cx="40" cy="59"/>
        </a:xfrm>
        <a:solidFill>
          <a:srgbClr val="FFFFFF"/>
        </a:solidFill>
      </xdr:grpSpPr>
      <xdr:pic>
        <xdr:nvPicPr>
          <xdr:cNvPr id="7" name="Picture 135" descr="sky"/>
          <xdr:cNvPicPr preferRelativeResize="1">
            <a:picLocks noChangeAspect="0"/>
          </xdr:cNvPicPr>
        </xdr:nvPicPr>
        <xdr:blipFill>
          <a:blip r:embed="rId7"/>
          <a:stretch>
            <a:fillRect/>
          </a:stretch>
        </xdr:blipFill>
        <xdr:spPr>
          <a:xfrm>
            <a:off x="859" y="339"/>
            <a:ext cx="40" cy="20"/>
          </a:xfrm>
          <a:prstGeom prst="rect">
            <a:avLst/>
          </a:prstGeom>
          <a:noFill/>
          <a:ln w="9525" cmpd="sng">
            <a:noFill/>
          </a:ln>
        </xdr:spPr>
      </xdr:pic>
      <xdr:pic>
        <xdr:nvPicPr>
          <xdr:cNvPr id="8" name="Picture 136" descr="sun"/>
          <xdr:cNvPicPr preferRelativeResize="1">
            <a:picLocks noChangeAspect="0"/>
          </xdr:cNvPicPr>
        </xdr:nvPicPr>
        <xdr:blipFill>
          <a:blip r:embed="rId8"/>
          <a:stretch>
            <a:fillRect/>
          </a:stretch>
        </xdr:blipFill>
        <xdr:spPr>
          <a:xfrm>
            <a:off x="859" y="300"/>
            <a:ext cx="40" cy="40"/>
          </a:xfrm>
          <a:prstGeom prst="rect">
            <a:avLst/>
          </a:prstGeom>
          <a:noFill/>
          <a:ln w="9525" cmpd="sng">
            <a:noFill/>
          </a:ln>
        </xdr:spPr>
      </xdr:pic>
    </xdr:grpSp>
    <xdr:clientData fLocksWithSheet="0" fPrintsWithSheet="0"/>
  </xdr:twoCellAnchor>
  <xdr:twoCellAnchor editAs="absolute">
    <xdr:from>
      <xdr:col>14</xdr:col>
      <xdr:colOff>457200</xdr:colOff>
      <xdr:row>0</xdr:row>
      <xdr:rowOff>57150</xdr:rowOff>
    </xdr:from>
    <xdr:to>
      <xdr:col>15</xdr:col>
      <xdr:colOff>590550</xdr:colOff>
      <xdr:row>4</xdr:row>
      <xdr:rowOff>47625</xdr:rowOff>
    </xdr:to>
    <xdr:grpSp>
      <xdr:nvGrpSpPr>
        <xdr:cNvPr id="9" name="Group 137"/>
        <xdr:cNvGrpSpPr>
          <a:grpSpLocks/>
        </xdr:cNvGrpSpPr>
      </xdr:nvGrpSpPr>
      <xdr:grpSpPr>
        <a:xfrm>
          <a:off x="10191750" y="57150"/>
          <a:ext cx="828675" cy="752475"/>
          <a:chOff x="962" y="387"/>
          <a:chExt cx="40" cy="60"/>
        </a:xfrm>
        <a:solidFill>
          <a:srgbClr val="FFFFFF"/>
        </a:solidFill>
      </xdr:grpSpPr>
      <xdr:pic>
        <xdr:nvPicPr>
          <xdr:cNvPr id="10" name="Picture 138" descr="sunc"/>
          <xdr:cNvPicPr preferRelativeResize="1">
            <a:picLocks noChangeAspect="0"/>
          </xdr:cNvPicPr>
        </xdr:nvPicPr>
        <xdr:blipFill>
          <a:blip r:embed="rId9"/>
          <a:stretch>
            <a:fillRect/>
          </a:stretch>
        </xdr:blipFill>
        <xdr:spPr>
          <a:xfrm>
            <a:off x="962" y="387"/>
            <a:ext cx="40" cy="40"/>
          </a:xfrm>
          <a:prstGeom prst="rect">
            <a:avLst/>
          </a:prstGeom>
          <a:noFill/>
          <a:ln w="9525" cmpd="sng">
            <a:noFill/>
          </a:ln>
        </xdr:spPr>
      </xdr:pic>
      <xdr:pic>
        <xdr:nvPicPr>
          <xdr:cNvPr id="11" name="Picture 139" descr="sky"/>
          <xdr:cNvPicPr preferRelativeResize="1">
            <a:picLocks noChangeAspect="0"/>
          </xdr:cNvPicPr>
        </xdr:nvPicPr>
        <xdr:blipFill>
          <a:blip r:embed="rId7"/>
          <a:stretch>
            <a:fillRect/>
          </a:stretch>
        </xdr:blipFill>
        <xdr:spPr>
          <a:xfrm>
            <a:off x="962" y="427"/>
            <a:ext cx="40" cy="20"/>
          </a:xfrm>
          <a:prstGeom prst="rect">
            <a:avLst/>
          </a:prstGeom>
          <a:noFill/>
          <a:ln w="9525" cmpd="sng">
            <a:noFill/>
          </a:ln>
        </xdr:spPr>
      </xdr:pic>
    </xdr:grpSp>
    <xdr:clientData fLocksWithSheet="0" fPrintsWithSheet="0"/>
  </xdr:twoCellAnchor>
  <xdr:twoCellAnchor editAs="absolute">
    <xdr:from>
      <xdr:col>7</xdr:col>
      <xdr:colOff>190500</xdr:colOff>
      <xdr:row>0</xdr:row>
      <xdr:rowOff>28575</xdr:rowOff>
    </xdr:from>
    <xdr:to>
      <xdr:col>8</xdr:col>
      <xdr:colOff>1066800</xdr:colOff>
      <xdr:row>4</xdr:row>
      <xdr:rowOff>171450</xdr:rowOff>
    </xdr:to>
    <xdr:grpSp>
      <xdr:nvGrpSpPr>
        <xdr:cNvPr id="12" name="Group 157"/>
        <xdr:cNvGrpSpPr>
          <a:grpSpLocks/>
        </xdr:cNvGrpSpPr>
      </xdr:nvGrpSpPr>
      <xdr:grpSpPr>
        <a:xfrm>
          <a:off x="7058025" y="28575"/>
          <a:ext cx="1962150" cy="904875"/>
          <a:chOff x="650" y="3"/>
          <a:chExt cx="180" cy="94"/>
        </a:xfrm>
        <a:solidFill>
          <a:srgbClr val="FFFFFF"/>
        </a:solidFill>
      </xdr:grpSpPr>
    </xdr:grpSp>
    <xdr:clientData fPrintsWithSheet="0"/>
  </xdr:twoCellAnchor>
  <xdr:twoCellAnchor editAs="absolute">
    <xdr:from>
      <xdr:col>13</xdr:col>
      <xdr:colOff>304800</xdr:colOff>
      <xdr:row>4</xdr:row>
      <xdr:rowOff>180975</xdr:rowOff>
    </xdr:from>
    <xdr:to>
      <xdr:col>17</xdr:col>
      <xdr:colOff>28575</xdr:colOff>
      <xdr:row>7</xdr:row>
      <xdr:rowOff>0</xdr:rowOff>
    </xdr:to>
    <xdr:grpSp>
      <xdr:nvGrpSpPr>
        <xdr:cNvPr id="23" name="Group 140"/>
        <xdr:cNvGrpSpPr>
          <a:grpSpLocks/>
        </xdr:cNvGrpSpPr>
      </xdr:nvGrpSpPr>
      <xdr:grpSpPr>
        <a:xfrm>
          <a:off x="9344025" y="942975"/>
          <a:ext cx="2505075" cy="742950"/>
          <a:chOff x="850" y="97"/>
          <a:chExt cx="178" cy="78"/>
        </a:xfrm>
        <a:solidFill>
          <a:srgbClr val="FFFFFF"/>
        </a:solidFill>
      </xdr:grpSpPr>
      <xdr:grpSp>
        <xdr:nvGrpSpPr>
          <xdr:cNvPr id="24" name="Group 141"/>
          <xdr:cNvGrpSpPr>
            <a:grpSpLocks noChangeAspect="1"/>
          </xdr:cNvGrpSpPr>
        </xdr:nvGrpSpPr>
        <xdr:grpSpPr>
          <a:xfrm>
            <a:off x="850" y="97"/>
            <a:ext cx="86" cy="78"/>
            <a:chOff x="1300" y="50"/>
            <a:chExt cx="97" cy="90"/>
          </a:xfrm>
          <a:solidFill>
            <a:srgbClr val="FFFFFF"/>
          </a:solidFill>
        </xdr:grpSpPr>
      </xdr:grpSp>
      <xdr:grpSp>
        <xdr:nvGrpSpPr>
          <xdr:cNvPr id="32" name="Group 149"/>
          <xdr:cNvGrpSpPr>
            <a:grpSpLocks/>
          </xdr:cNvGrpSpPr>
        </xdr:nvGrpSpPr>
        <xdr:grpSpPr>
          <a:xfrm>
            <a:off x="936" y="97"/>
            <a:ext cx="92" cy="78"/>
            <a:chOff x="918" y="86"/>
            <a:chExt cx="86" cy="9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1">
    <pageSetUpPr fitToPage="1"/>
  </sheetPr>
  <dimension ref="A1:AK61"/>
  <sheetViews>
    <sheetView showGridLines="0" showRowColHeaders="0" showZeros="0" zoomScalePageLayoutView="0" workbookViewId="0" topLeftCell="A1">
      <pane ySplit="9" topLeftCell="A10" activePane="bottomLeft" state="frozen"/>
      <selection pane="topLeft" activeCell="A1" sqref="A1"/>
      <selection pane="bottomLeft" activeCell="B33" sqref="B33"/>
    </sheetView>
  </sheetViews>
  <sheetFormatPr defaultColWidth="9.00390625" defaultRowHeight="12.75"/>
  <cols>
    <col min="1" max="1" width="8.25390625" style="44" customWidth="1"/>
    <col min="2" max="2" width="38.75390625" style="0" bestFit="1" customWidth="1"/>
    <col min="3" max="3" width="10.875" style="44" customWidth="1"/>
    <col min="4" max="4" width="11.625" style="0" customWidth="1"/>
    <col min="5" max="5" width="16.625" style="0" customWidth="1"/>
    <col min="6" max="7" width="18.75390625" style="0" customWidth="1"/>
    <col min="8" max="16" width="6.625" style="91" hidden="1" customWidth="1"/>
    <col min="17" max="17" width="9.00390625" style="0" hidden="1" customWidth="1"/>
    <col min="18" max="18" width="12.25390625" style="0" hidden="1" customWidth="1"/>
    <col min="19" max="27" width="8.00390625" style="0" hidden="1" customWidth="1"/>
    <col min="33" max="37" width="9.125" style="44" customWidth="1"/>
  </cols>
  <sheetData>
    <row r="1" spans="1:27" ht="18">
      <c r="A1" s="976" t="s">
        <v>30</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row>
    <row r="2" spans="1:27" ht="18">
      <c r="A2" s="977" t="s">
        <v>111</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row>
    <row r="3" spans="1:27" s="52" customFormat="1" ht="18">
      <c r="A3" s="51"/>
      <c r="B3" s="51"/>
      <c r="C3" s="51"/>
      <c r="D3" s="51"/>
      <c r="E3" s="51"/>
      <c r="F3" s="51"/>
      <c r="G3" s="51"/>
      <c r="H3" s="76"/>
      <c r="I3" s="76"/>
      <c r="J3" s="76"/>
      <c r="K3" s="76"/>
      <c r="L3" s="76"/>
      <c r="M3" s="76"/>
      <c r="N3" s="76"/>
      <c r="O3" s="76"/>
      <c r="P3" s="76"/>
      <c r="Q3" s="51"/>
      <c r="R3" s="51"/>
      <c r="S3" s="51"/>
      <c r="T3" s="51"/>
      <c r="U3" s="51"/>
      <c r="V3" s="51"/>
      <c r="W3" s="51"/>
      <c r="X3" s="51"/>
      <c r="Y3" s="51"/>
      <c r="Z3" s="51"/>
      <c r="AA3" s="51"/>
    </row>
    <row r="4" spans="1:29" ht="18">
      <c r="A4" s="53">
        <v>40973</v>
      </c>
      <c r="B4" s="39" t="s">
        <v>34</v>
      </c>
      <c r="C4" s="124"/>
      <c r="D4" s="13"/>
      <c r="E4" s="51"/>
      <c r="F4" s="51"/>
      <c r="G4" s="51"/>
      <c r="H4" s="76"/>
      <c r="I4" s="76"/>
      <c r="J4" s="76"/>
      <c r="K4" s="76"/>
      <c r="L4" s="76"/>
      <c r="M4" s="76"/>
      <c r="N4" s="76"/>
      <c r="O4" s="76"/>
      <c r="P4" s="76"/>
      <c r="Q4" s="51"/>
      <c r="R4" s="51"/>
      <c r="S4" s="51"/>
      <c r="T4" s="51"/>
      <c r="U4" s="51"/>
      <c r="V4" s="51"/>
      <c r="W4" s="51"/>
      <c r="X4" s="51"/>
      <c r="Y4" s="51"/>
      <c r="Z4" s="51"/>
      <c r="AA4" s="51"/>
      <c r="AB4" s="13"/>
      <c r="AC4" s="13"/>
    </row>
    <row r="5" spans="1:29" ht="18">
      <c r="A5" s="72">
        <v>0</v>
      </c>
      <c r="B5" s="39" t="s">
        <v>35</v>
      </c>
      <c r="C5" s="124"/>
      <c r="D5" s="13"/>
      <c r="E5" s="51"/>
      <c r="F5" s="51"/>
      <c r="G5" s="51"/>
      <c r="H5" s="76"/>
      <c r="I5" s="76"/>
      <c r="J5" s="76"/>
      <c r="K5" s="76"/>
      <c r="L5" s="76"/>
      <c r="M5" s="76"/>
      <c r="N5" s="76"/>
      <c r="O5" s="76"/>
      <c r="P5" s="76"/>
      <c r="Q5" s="51"/>
      <c r="R5" s="51"/>
      <c r="S5" s="51"/>
      <c r="T5" s="51"/>
      <c r="U5" s="51"/>
      <c r="V5" s="51"/>
      <c r="W5" s="51"/>
      <c r="X5" s="51"/>
      <c r="Y5" s="51"/>
      <c r="Z5" s="51"/>
      <c r="AA5" s="51"/>
      <c r="AB5" s="13"/>
      <c r="AC5" s="13"/>
    </row>
    <row r="6" spans="1:27" ht="57" customHeight="1" thickBot="1">
      <c r="A6" s="978" t="s">
        <v>10</v>
      </c>
      <c r="B6" s="978"/>
      <c r="C6" s="978"/>
      <c r="D6" s="978"/>
      <c r="E6" s="978"/>
      <c r="F6" s="978"/>
      <c r="G6" s="978"/>
      <c r="H6" s="978"/>
      <c r="I6" s="978"/>
      <c r="J6" s="978"/>
      <c r="K6" s="978"/>
      <c r="L6" s="978"/>
      <c r="M6" s="978"/>
      <c r="N6" s="978"/>
      <c r="O6" s="978"/>
      <c r="P6" s="978"/>
      <c r="Q6" s="978"/>
      <c r="R6" s="978"/>
      <c r="S6" s="978"/>
      <c r="T6" s="978"/>
      <c r="U6" s="978"/>
      <c r="V6" s="978"/>
      <c r="W6" s="978"/>
      <c r="X6" s="978"/>
      <c r="Y6" s="978"/>
      <c r="Z6" s="978"/>
      <c r="AA6" s="978"/>
    </row>
    <row r="7" spans="1:27" s="2" customFormat="1" ht="27" customHeight="1" thickBot="1">
      <c r="A7" s="970" t="s">
        <v>9</v>
      </c>
      <c r="B7" s="964" t="s">
        <v>22</v>
      </c>
      <c r="C7" s="967" t="s">
        <v>61</v>
      </c>
      <c r="D7" s="982" t="s">
        <v>91</v>
      </c>
      <c r="E7" s="967" t="s">
        <v>31</v>
      </c>
      <c r="F7" s="967" t="s">
        <v>62</v>
      </c>
      <c r="G7" s="967" t="s">
        <v>32</v>
      </c>
      <c r="H7" s="979" t="s">
        <v>11</v>
      </c>
      <c r="I7" s="980"/>
      <c r="J7" s="980"/>
      <c r="K7" s="980"/>
      <c r="L7" s="980"/>
      <c r="M7" s="980"/>
      <c r="N7" s="980"/>
      <c r="O7" s="980"/>
      <c r="P7" s="981"/>
      <c r="Q7" s="967" t="s">
        <v>23</v>
      </c>
      <c r="R7" s="967" t="s">
        <v>20</v>
      </c>
      <c r="S7" s="973" t="s">
        <v>33</v>
      </c>
      <c r="T7" s="974"/>
      <c r="U7" s="974"/>
      <c r="V7" s="974"/>
      <c r="W7" s="974"/>
      <c r="X7" s="974"/>
      <c r="Y7" s="974"/>
      <c r="Z7" s="974"/>
      <c r="AA7" s="975"/>
    </row>
    <row r="8" spans="1:27" s="2" customFormat="1" ht="12.75">
      <c r="A8" s="971"/>
      <c r="B8" s="965"/>
      <c r="C8" s="968"/>
      <c r="D8" s="983"/>
      <c r="E8" s="968"/>
      <c r="F8" s="968"/>
      <c r="G8" s="968"/>
      <c r="H8" s="77" t="str">
        <f aca="true" t="shared" si="0" ref="H8:P8">INDEX($B$50:$B$56,WEEKDAY(S9,2))</f>
        <v>ПН</v>
      </c>
      <c r="I8" s="78" t="str">
        <f t="shared" si="0"/>
        <v>ВТ</v>
      </c>
      <c r="J8" s="78" t="str">
        <f t="shared" si="0"/>
        <v>СР</v>
      </c>
      <c r="K8" s="78" t="str">
        <f t="shared" si="0"/>
        <v>ЧТ</v>
      </c>
      <c r="L8" s="78" t="str">
        <f t="shared" si="0"/>
        <v>ПТ</v>
      </c>
      <c r="M8" s="78" t="str">
        <f t="shared" si="0"/>
        <v>СБ</v>
      </c>
      <c r="N8" s="78" t="str">
        <f t="shared" si="0"/>
        <v>ВС</v>
      </c>
      <c r="O8" s="78" t="str">
        <f t="shared" si="0"/>
        <v>ПН</v>
      </c>
      <c r="P8" s="79" t="str">
        <f t="shared" si="0"/>
        <v>ВТ</v>
      </c>
      <c r="Q8" s="968"/>
      <c r="R8" s="968"/>
      <c r="S8" s="45" t="str">
        <f aca="true" t="shared" si="1" ref="S8:AA8">INDEX($B$50:$B$56,WEEKDAY(S9,2))</f>
        <v>ПН</v>
      </c>
      <c r="T8" s="46" t="str">
        <f t="shared" si="1"/>
        <v>ВТ</v>
      </c>
      <c r="U8" s="46" t="str">
        <f t="shared" si="1"/>
        <v>СР</v>
      </c>
      <c r="V8" s="46" t="str">
        <f t="shared" si="1"/>
        <v>ЧТ</v>
      </c>
      <c r="W8" s="46" t="str">
        <f t="shared" si="1"/>
        <v>ПТ</v>
      </c>
      <c r="X8" s="46" t="str">
        <f t="shared" si="1"/>
        <v>СБ</v>
      </c>
      <c r="Y8" s="46" t="str">
        <f t="shared" si="1"/>
        <v>ВС</v>
      </c>
      <c r="Z8" s="46" t="str">
        <f t="shared" si="1"/>
        <v>ПН</v>
      </c>
      <c r="AA8" s="47" t="str">
        <f t="shared" si="1"/>
        <v>ВТ</v>
      </c>
    </row>
    <row r="9" spans="1:27" s="2" customFormat="1" ht="36" customHeight="1" thickBot="1">
      <c r="A9" s="972"/>
      <c r="B9" s="966"/>
      <c r="C9" s="969"/>
      <c r="D9" s="984"/>
      <c r="E9" s="969"/>
      <c r="F9" s="969"/>
      <c r="G9" s="969"/>
      <c r="H9" s="60">
        <f>A4</f>
        <v>40973</v>
      </c>
      <c r="I9" s="61">
        <f>H9+1</f>
        <v>40974</v>
      </c>
      <c r="J9" s="61">
        <f aca="true" t="shared" si="2" ref="J9:P9">I9+1</f>
        <v>40975</v>
      </c>
      <c r="K9" s="61">
        <f t="shared" si="2"/>
        <v>40976</v>
      </c>
      <c r="L9" s="61">
        <f t="shared" si="2"/>
        <v>40977</v>
      </c>
      <c r="M9" s="61">
        <f t="shared" si="2"/>
        <v>40978</v>
      </c>
      <c r="N9" s="61">
        <f t="shared" si="2"/>
        <v>40979</v>
      </c>
      <c r="O9" s="61">
        <f t="shared" si="2"/>
        <v>40980</v>
      </c>
      <c r="P9" s="62">
        <f t="shared" si="2"/>
        <v>40981</v>
      </c>
      <c r="Q9" s="969"/>
      <c r="R9" s="969"/>
      <c r="S9" s="57">
        <f>A4</f>
        <v>40973</v>
      </c>
      <c r="T9" s="58">
        <f>S9+1</f>
        <v>40974</v>
      </c>
      <c r="U9" s="58">
        <f>T9+1</f>
        <v>40975</v>
      </c>
      <c r="V9" s="58">
        <f aca="true" t="shared" si="3" ref="V9:AA9">U9+1</f>
        <v>40976</v>
      </c>
      <c r="W9" s="58">
        <f t="shared" si="3"/>
        <v>40977</v>
      </c>
      <c r="X9" s="58">
        <f t="shared" si="3"/>
        <v>40978</v>
      </c>
      <c r="Y9" s="58">
        <f t="shared" si="3"/>
        <v>40979</v>
      </c>
      <c r="Z9" s="58">
        <f t="shared" si="3"/>
        <v>40980</v>
      </c>
      <c r="AA9" s="59">
        <f t="shared" si="3"/>
        <v>40981</v>
      </c>
    </row>
    <row r="10" spans="1:27" s="7" customFormat="1" ht="12.75" customHeight="1">
      <c r="A10" s="40">
        <v>1</v>
      </c>
      <c r="B10" s="15"/>
      <c r="C10" s="98"/>
      <c r="D10" s="104"/>
      <c r="E10" s="110"/>
      <c r="F10" s="113"/>
      <c r="G10" s="114"/>
      <c r="H10" s="517">
        <f>COUNTIF(1!$B120:$M131,$D10)</f>
        <v>0</v>
      </c>
      <c r="I10" s="518">
        <f>COUNTIF(2!$B120:$M131,$D10)</f>
        <v>0</v>
      </c>
      <c r="J10" s="80">
        <f>COUNTIF(3!$B120:$M131,$D10)</f>
        <v>0</v>
      </c>
      <c r="K10" s="80">
        <f>COUNTIF(4!$B120:$M131,$D10)</f>
        <v>0</v>
      </c>
      <c r="L10" s="80">
        <f>COUNTIF(5!$B120:$M131,$D10)</f>
        <v>0</v>
      </c>
      <c r="M10" s="80">
        <f>COUNTIF(6!$B120:$M131,$D10)</f>
        <v>0</v>
      </c>
      <c r="N10" s="81">
        <f>COUNTIF(7!$B120:$M131,$D10)</f>
        <v>0</v>
      </c>
      <c r="O10" s="80">
        <f>COUNTIF(8!$B120:$M131,$D10)</f>
        <v>0</v>
      </c>
      <c r="P10" s="82">
        <f>COUNTIF(9!$B120:$M131,$D10)</f>
        <v>0</v>
      </c>
      <c r="Q10" s="516">
        <f>SUM(H10:P10)</f>
        <v>0</v>
      </c>
      <c r="R10" s="63">
        <f>COUNTIF(H10:P10,"&lt;&gt;0")</f>
        <v>0</v>
      </c>
      <c r="S10" s="97"/>
      <c r="T10" s="48"/>
      <c r="U10" s="25"/>
      <c r="V10" s="25"/>
      <c r="W10" s="25"/>
      <c r="X10" s="25"/>
      <c r="Y10" s="26"/>
      <c r="Z10" s="25"/>
      <c r="AA10" s="27"/>
    </row>
    <row r="11" spans="1:27" s="7" customFormat="1" ht="12.75" customHeight="1">
      <c r="A11" s="41">
        <v>2</v>
      </c>
      <c r="B11" s="16"/>
      <c r="C11" s="99"/>
      <c r="D11" s="105"/>
      <c r="E11" s="108"/>
      <c r="F11" s="115"/>
      <c r="G11" s="116"/>
      <c r="H11" s="517">
        <f>COUNTIF(1!$B120:$M131,$D11)</f>
        <v>0</v>
      </c>
      <c r="I11" s="518">
        <f>COUNTIF(2!$B120:$M131,$D11)</f>
        <v>0</v>
      </c>
      <c r="J11" s="80">
        <f>COUNTIF(3!$B120:$M131,$D11)</f>
        <v>0</v>
      </c>
      <c r="K11" s="80">
        <f>COUNTIF(4!$B120:$M131,$D11)</f>
        <v>0</v>
      </c>
      <c r="L11" s="80">
        <f>COUNTIF(5!$B120:$M131,$D11)</f>
        <v>0</v>
      </c>
      <c r="M11" s="80">
        <f>COUNTIF(6!$B120:$M131,$D11)</f>
        <v>0</v>
      </c>
      <c r="N11" s="81">
        <f>COUNTIF(7!$B120:$M131,$D11)</f>
        <v>0</v>
      </c>
      <c r="O11" s="80">
        <f>COUNTIF(8!$B120:$M131,$D11)</f>
        <v>0</v>
      </c>
      <c r="P11" s="82">
        <f>COUNTIF(9!$B120:$M131,$D11)</f>
        <v>0</v>
      </c>
      <c r="Q11" s="64">
        <f aca="true" t="shared" si="4" ref="Q11:Q29">SUM(H11:P11)</f>
        <v>0</v>
      </c>
      <c r="R11" s="64">
        <f aca="true" t="shared" si="5" ref="R11:R30">COUNTIF(H11:P11,"&lt;&gt;0")</f>
        <v>0</v>
      </c>
      <c r="S11" s="28"/>
      <c r="T11" s="49"/>
      <c r="U11" s="29"/>
      <c r="V11" s="29"/>
      <c r="W11" s="29"/>
      <c r="X11" s="29"/>
      <c r="Y11" s="30"/>
      <c r="Z11" s="29"/>
      <c r="AA11" s="31"/>
    </row>
    <row r="12" spans="1:27" s="7" customFormat="1" ht="12.75" customHeight="1">
      <c r="A12" s="41">
        <v>3</v>
      </c>
      <c r="B12" s="16"/>
      <c r="C12" s="99"/>
      <c r="D12" s="105"/>
      <c r="E12" s="108"/>
      <c r="F12" s="115"/>
      <c r="G12" s="116"/>
      <c r="H12" s="517">
        <f>COUNTIF(1!$B120:$M131,$D12)</f>
        <v>0</v>
      </c>
      <c r="I12" s="518">
        <f>COUNTIF(2!$B120:$M131,$D12)</f>
        <v>0</v>
      </c>
      <c r="J12" s="80">
        <f>COUNTIF(3!$B120:$M131,$D12)</f>
        <v>0</v>
      </c>
      <c r="K12" s="80">
        <f>COUNTIF(4!$B120:$M131,$D12)</f>
        <v>0</v>
      </c>
      <c r="L12" s="80">
        <f>COUNTIF(5!$B120:$M131,$D12)</f>
        <v>0</v>
      </c>
      <c r="M12" s="80">
        <f>COUNTIF(6!$B120:$M131,$D12)</f>
        <v>0</v>
      </c>
      <c r="N12" s="81">
        <f>COUNTIF(7!$B120:$M131,$D12)</f>
        <v>0</v>
      </c>
      <c r="O12" s="80">
        <f>COUNTIF(8!$B120:$M131,$D12)</f>
        <v>0</v>
      </c>
      <c r="P12" s="82">
        <f>COUNTIF(9!$B120:$M131,$D12)</f>
        <v>0</v>
      </c>
      <c r="Q12" s="64">
        <f t="shared" si="4"/>
        <v>0</v>
      </c>
      <c r="R12" s="64">
        <f t="shared" si="5"/>
        <v>0</v>
      </c>
      <c r="S12" s="28"/>
      <c r="T12" s="49"/>
      <c r="U12" s="29"/>
      <c r="V12" s="29"/>
      <c r="W12" s="29"/>
      <c r="X12" s="29"/>
      <c r="Y12" s="30"/>
      <c r="Z12" s="29"/>
      <c r="AA12" s="31"/>
    </row>
    <row r="13" spans="1:37" s="7" customFormat="1" ht="12.75" customHeight="1">
      <c r="A13" s="41">
        <v>4</v>
      </c>
      <c r="B13" s="16"/>
      <c r="C13" s="99"/>
      <c r="D13" s="105"/>
      <c r="E13" s="108"/>
      <c r="F13" s="115"/>
      <c r="G13" s="116"/>
      <c r="H13" s="517">
        <f>COUNTIF(1!$B120:$M131,$D13)</f>
        <v>0</v>
      </c>
      <c r="I13" s="518">
        <f>COUNTIF(2!$B120:$M131,$D13)</f>
        <v>0</v>
      </c>
      <c r="J13" s="80">
        <f>COUNTIF(3!$B120:$M131,$D13)</f>
        <v>0</v>
      </c>
      <c r="K13" s="80">
        <f>COUNTIF(4!$B120:$M131,$D13)</f>
        <v>0</v>
      </c>
      <c r="L13" s="80">
        <f>COUNTIF(5!$B120:$M131,$D13)</f>
        <v>0</v>
      </c>
      <c r="M13" s="80">
        <f>COUNTIF(6!$B120:$M131,$D13)</f>
        <v>0</v>
      </c>
      <c r="N13" s="81">
        <f>COUNTIF(7!$B120:$M131,$D13)</f>
        <v>0</v>
      </c>
      <c r="O13" s="80">
        <f>COUNTIF(8!$B120:$M131,$D13)</f>
        <v>0</v>
      </c>
      <c r="P13" s="82">
        <f>COUNTIF(9!$B120:$M131,$D13)</f>
        <v>0</v>
      </c>
      <c r="Q13" s="64">
        <f t="shared" si="4"/>
        <v>0</v>
      </c>
      <c r="R13" s="64">
        <f t="shared" si="5"/>
        <v>0</v>
      </c>
      <c r="S13" s="28"/>
      <c r="T13" s="49"/>
      <c r="U13" s="29"/>
      <c r="V13" s="29"/>
      <c r="W13" s="29"/>
      <c r="X13" s="29"/>
      <c r="Y13" s="30"/>
      <c r="Z13" s="29"/>
      <c r="AA13" s="31"/>
      <c r="AG13" s="56"/>
      <c r="AH13" s="56"/>
      <c r="AI13" s="56"/>
      <c r="AJ13" s="56"/>
      <c r="AK13" s="56"/>
    </row>
    <row r="14" spans="1:37" s="7" customFormat="1" ht="12.75" customHeight="1">
      <c r="A14" s="41">
        <v>5</v>
      </c>
      <c r="B14" s="16"/>
      <c r="C14" s="99"/>
      <c r="D14" s="105"/>
      <c r="E14" s="108"/>
      <c r="F14" s="115"/>
      <c r="G14" s="116"/>
      <c r="H14" s="517">
        <f>COUNTIF(1!$B120:$M131,$D14)</f>
        <v>0</v>
      </c>
      <c r="I14" s="518">
        <f>COUNTIF(2!$B120:$M131,$D14)</f>
        <v>0</v>
      </c>
      <c r="J14" s="80">
        <f>COUNTIF(3!$B120:$M131,$D14)</f>
        <v>0</v>
      </c>
      <c r="K14" s="80">
        <f>COUNTIF(4!$B120:$M131,$D14)</f>
        <v>0</v>
      </c>
      <c r="L14" s="80">
        <f>COUNTIF(5!$B120:$M131,$D14)</f>
        <v>0</v>
      </c>
      <c r="M14" s="80">
        <f>COUNTIF(6!$B120:$M131,$D14)</f>
        <v>0</v>
      </c>
      <c r="N14" s="81">
        <f>COUNTIF(7!$B120:$M131,$D14)</f>
        <v>0</v>
      </c>
      <c r="O14" s="80">
        <f>COUNTIF(8!$B120:$M131,$D14)</f>
        <v>0</v>
      </c>
      <c r="P14" s="82">
        <f>COUNTIF(9!$B120:$M131,$D14)</f>
        <v>0</v>
      </c>
      <c r="Q14" s="64">
        <f t="shared" si="4"/>
        <v>0</v>
      </c>
      <c r="R14" s="64">
        <f t="shared" si="5"/>
        <v>0</v>
      </c>
      <c r="S14" s="28"/>
      <c r="T14" s="49"/>
      <c r="U14" s="29"/>
      <c r="V14" s="29"/>
      <c r="W14" s="29"/>
      <c r="X14" s="29"/>
      <c r="Y14" s="30"/>
      <c r="Z14" s="29"/>
      <c r="AA14" s="31"/>
      <c r="AG14" s="56"/>
      <c r="AH14" s="56"/>
      <c r="AI14" s="56"/>
      <c r="AJ14" s="56"/>
      <c r="AK14" s="56"/>
    </row>
    <row r="15" spans="1:37" s="7" customFormat="1" ht="12.75" customHeight="1">
      <c r="A15" s="41">
        <v>6</v>
      </c>
      <c r="B15" s="16"/>
      <c r="C15" s="99"/>
      <c r="D15" s="105"/>
      <c r="E15" s="108"/>
      <c r="F15" s="115"/>
      <c r="G15" s="116"/>
      <c r="H15" s="517">
        <f>COUNTIF(1!$B120:$M131,$D15)</f>
        <v>0</v>
      </c>
      <c r="I15" s="518">
        <f>COUNTIF(2!$B120:$M131,$D15)</f>
        <v>0</v>
      </c>
      <c r="J15" s="80">
        <f>COUNTIF(3!$B120:$M131,$D15)</f>
        <v>0</v>
      </c>
      <c r="K15" s="80">
        <f>COUNTIF(4!$B120:$M131,$D15)</f>
        <v>0</v>
      </c>
      <c r="L15" s="80">
        <f>COUNTIF(5!$B120:$M131,$D15)</f>
        <v>0</v>
      </c>
      <c r="M15" s="80">
        <f>COUNTIF(6!$B120:$M131,$D15)</f>
        <v>0</v>
      </c>
      <c r="N15" s="81">
        <f>COUNTIF(7!$B120:$M131,$D15)</f>
        <v>0</v>
      </c>
      <c r="O15" s="80">
        <f>COUNTIF(8!$B120:$M131,$D15)</f>
        <v>0</v>
      </c>
      <c r="P15" s="82">
        <f>COUNTIF(9!$B120:$M131,$D15)</f>
        <v>0</v>
      </c>
      <c r="Q15" s="64">
        <f t="shared" si="4"/>
        <v>0</v>
      </c>
      <c r="R15" s="64">
        <f t="shared" si="5"/>
        <v>0</v>
      </c>
      <c r="S15" s="28"/>
      <c r="T15" s="49"/>
      <c r="U15" s="29"/>
      <c r="V15" s="29"/>
      <c r="W15" s="29"/>
      <c r="X15" s="29"/>
      <c r="Y15" s="30"/>
      <c r="Z15" s="29"/>
      <c r="AA15" s="31"/>
      <c r="AG15" s="56"/>
      <c r="AH15" s="56"/>
      <c r="AI15" s="56"/>
      <c r="AJ15" s="56"/>
      <c r="AK15" s="56"/>
    </row>
    <row r="16" spans="1:37" s="7" customFormat="1" ht="12.75" customHeight="1">
      <c r="A16" s="41">
        <v>7</v>
      </c>
      <c r="B16" s="17"/>
      <c r="C16" s="100"/>
      <c r="D16" s="106"/>
      <c r="E16" s="107"/>
      <c r="F16" s="117"/>
      <c r="G16" s="118"/>
      <c r="H16" s="517">
        <f>COUNTIF(1!$B120:$M131,$D16)</f>
        <v>0</v>
      </c>
      <c r="I16" s="518">
        <f>COUNTIF(2!$B120:$M131,$D16)</f>
        <v>0</v>
      </c>
      <c r="J16" s="80">
        <f>COUNTIF(3!$B120:$M131,$D16)</f>
        <v>0</v>
      </c>
      <c r="K16" s="80">
        <f>COUNTIF(4!$B120:$M131,$D16)</f>
        <v>0</v>
      </c>
      <c r="L16" s="80">
        <f>COUNTIF(5!$B120:$M131,$D16)</f>
        <v>0</v>
      </c>
      <c r="M16" s="80">
        <f>COUNTIF(6!$B120:$M131,$D16)</f>
        <v>0</v>
      </c>
      <c r="N16" s="81">
        <f>COUNTIF(7!$B120:$M131,$D16)</f>
        <v>0</v>
      </c>
      <c r="O16" s="80">
        <f>COUNTIF(8!$B120:$M131,$D16)</f>
        <v>0</v>
      </c>
      <c r="P16" s="82">
        <f>COUNTIF(9!$B120:$M131,$D16)</f>
        <v>0</v>
      </c>
      <c r="Q16" s="64">
        <f t="shared" si="4"/>
        <v>0</v>
      </c>
      <c r="R16" s="64">
        <f t="shared" si="5"/>
        <v>0</v>
      </c>
      <c r="S16" s="28"/>
      <c r="T16" s="49"/>
      <c r="U16" s="29"/>
      <c r="V16" s="29"/>
      <c r="W16" s="29"/>
      <c r="X16" s="29"/>
      <c r="Y16" s="30"/>
      <c r="Z16" s="29"/>
      <c r="AA16" s="31"/>
      <c r="AG16" s="56"/>
      <c r="AH16" s="56"/>
      <c r="AI16" s="56"/>
      <c r="AJ16" s="56"/>
      <c r="AK16" s="56"/>
    </row>
    <row r="17" spans="1:37" s="7" customFormat="1" ht="12.75" customHeight="1">
      <c r="A17" s="41">
        <v>8</v>
      </c>
      <c r="B17" s="16"/>
      <c r="C17" s="99"/>
      <c r="D17" s="105"/>
      <c r="E17" s="108"/>
      <c r="F17" s="115"/>
      <c r="G17" s="116"/>
      <c r="H17" s="517">
        <f>COUNTIF(1!$B120:$M131,$D17)</f>
        <v>0</v>
      </c>
      <c r="I17" s="518">
        <f>COUNTIF(2!$B120:$M131,$D17)</f>
        <v>0</v>
      </c>
      <c r="J17" s="80">
        <f>COUNTIF(3!$B120:$M131,$D17)</f>
        <v>0</v>
      </c>
      <c r="K17" s="80">
        <f>COUNTIF(4!$B120:$M131,$D17)</f>
        <v>0</v>
      </c>
      <c r="L17" s="80">
        <f>COUNTIF(5!$B120:$M131,$D17)</f>
        <v>0</v>
      </c>
      <c r="M17" s="80">
        <f>COUNTIF(6!$B120:$M131,$D17)</f>
        <v>0</v>
      </c>
      <c r="N17" s="81">
        <f>COUNTIF(7!$B120:$M131,$D17)</f>
        <v>0</v>
      </c>
      <c r="O17" s="80">
        <f>COUNTIF(8!$B120:$M131,$D17)</f>
        <v>0</v>
      </c>
      <c r="P17" s="82">
        <f>COUNTIF(9!$B120:$M131,$D17)</f>
        <v>0</v>
      </c>
      <c r="Q17" s="64">
        <f t="shared" si="4"/>
        <v>0</v>
      </c>
      <c r="R17" s="64">
        <f t="shared" si="5"/>
        <v>0</v>
      </c>
      <c r="S17" s="28"/>
      <c r="T17" s="49"/>
      <c r="U17" s="29"/>
      <c r="V17" s="29"/>
      <c r="W17" s="29"/>
      <c r="X17" s="29"/>
      <c r="Y17" s="30"/>
      <c r="Z17" s="29"/>
      <c r="AA17" s="31"/>
      <c r="AG17" s="56"/>
      <c r="AH17" s="56"/>
      <c r="AI17" s="56"/>
      <c r="AJ17" s="56"/>
      <c r="AK17" s="56"/>
    </row>
    <row r="18" spans="1:37" s="7" customFormat="1" ht="12.75" customHeight="1">
      <c r="A18" s="41">
        <v>9</v>
      </c>
      <c r="B18" s="16"/>
      <c r="C18" s="99"/>
      <c r="D18" s="105"/>
      <c r="E18" s="108"/>
      <c r="F18" s="115"/>
      <c r="G18" s="116"/>
      <c r="H18" s="517">
        <f>COUNTIF(1!$B120:$M131,$D18)</f>
        <v>0</v>
      </c>
      <c r="I18" s="518">
        <f>COUNTIF(2!$B120:$M131,$D18)</f>
        <v>0</v>
      </c>
      <c r="J18" s="80">
        <f>COUNTIF(3!$B120:$M131,$D18)</f>
        <v>0</v>
      </c>
      <c r="K18" s="80">
        <f>COUNTIF(4!$B120:$M131,$D18)</f>
        <v>0</v>
      </c>
      <c r="L18" s="80">
        <f>COUNTIF(5!$B120:$M131,$D18)</f>
        <v>0</v>
      </c>
      <c r="M18" s="80">
        <f>COUNTIF(6!$B120:$M131,$D18)</f>
        <v>0</v>
      </c>
      <c r="N18" s="81">
        <f>COUNTIF(7!$B120:$M131,$D18)</f>
        <v>0</v>
      </c>
      <c r="O18" s="80">
        <f>COUNTIF(8!$B120:$M131,$D18)</f>
        <v>0</v>
      </c>
      <c r="P18" s="82">
        <f>COUNTIF(9!$B120:$M131,$D18)</f>
        <v>0</v>
      </c>
      <c r="Q18" s="64">
        <f t="shared" si="4"/>
        <v>0</v>
      </c>
      <c r="R18" s="64">
        <f t="shared" si="5"/>
        <v>0</v>
      </c>
      <c r="S18" s="96"/>
      <c r="T18" s="49"/>
      <c r="U18" s="29"/>
      <c r="V18" s="29"/>
      <c r="W18" s="29"/>
      <c r="X18" s="29"/>
      <c r="Y18" s="30"/>
      <c r="Z18" s="29"/>
      <c r="AA18" s="31"/>
      <c r="AG18" s="56"/>
      <c r="AH18" s="56"/>
      <c r="AI18" s="56"/>
      <c r="AJ18" s="56"/>
      <c r="AK18" s="56"/>
    </row>
    <row r="19" spans="1:37" s="7" customFormat="1" ht="12.75" customHeight="1" thickBot="1">
      <c r="A19" s="41">
        <v>10</v>
      </c>
      <c r="B19" s="16"/>
      <c r="C19" s="99"/>
      <c r="D19" s="105"/>
      <c r="E19" s="108"/>
      <c r="F19" s="115"/>
      <c r="G19" s="116"/>
      <c r="H19" s="517">
        <f>COUNTIF(1!$B120:$M131,$D19)</f>
        <v>0</v>
      </c>
      <c r="I19" s="518">
        <f>COUNTIF(2!$B120:$M131,$D19)</f>
        <v>0</v>
      </c>
      <c r="J19" s="80">
        <f>COUNTIF(3!$B120:$M131,$D19)</f>
        <v>0</v>
      </c>
      <c r="K19" s="80">
        <f>COUNTIF(4!$B120:$M131,$D19)</f>
        <v>0</v>
      </c>
      <c r="L19" s="80">
        <f>COUNTIF(5!$B120:$M131,$D19)</f>
        <v>0</v>
      </c>
      <c r="M19" s="80">
        <f>COUNTIF(6!$B120:$M131,$D19)</f>
        <v>0</v>
      </c>
      <c r="N19" s="81">
        <f>COUNTIF(7!$B120:$M131,$D19)</f>
        <v>0</v>
      </c>
      <c r="O19" s="80">
        <f>COUNTIF(8!$B120:$M131,$D19)</f>
        <v>0</v>
      </c>
      <c r="P19" s="82">
        <f>COUNTIF(9!$B120:$M131,$D19)</f>
        <v>0</v>
      </c>
      <c r="Q19" s="64">
        <f t="shared" si="4"/>
        <v>0</v>
      </c>
      <c r="R19" s="64">
        <f t="shared" si="5"/>
        <v>0</v>
      </c>
      <c r="S19" s="28"/>
      <c r="T19" s="49"/>
      <c r="U19" s="29"/>
      <c r="V19" s="29"/>
      <c r="W19" s="29"/>
      <c r="X19" s="29"/>
      <c r="Y19" s="30"/>
      <c r="Z19" s="29"/>
      <c r="AA19" s="31"/>
      <c r="AG19" s="56"/>
      <c r="AH19" s="56"/>
      <c r="AI19" s="56"/>
      <c r="AJ19" s="56"/>
      <c r="AK19" s="56"/>
    </row>
    <row r="20" spans="1:37" s="7" customFormat="1" ht="12.75" customHeight="1" hidden="1" thickBot="1">
      <c r="A20" s="42">
        <v>11</v>
      </c>
      <c r="B20" s="17"/>
      <c r="C20" s="101"/>
      <c r="D20" s="107"/>
      <c r="E20" s="111"/>
      <c r="F20" s="119"/>
      <c r="G20" s="116"/>
      <c r="H20" s="519">
        <f>COUNTIF(1!$B120:$M131,$D20)</f>
        <v>0</v>
      </c>
      <c r="I20" s="518">
        <f>COUNTIF(2!$B120:$M131,$D20)</f>
        <v>0</v>
      </c>
      <c r="J20" s="80">
        <f>COUNTIF(3!$B120:$M131,$D20)</f>
        <v>0</v>
      </c>
      <c r="K20" s="80">
        <f>COUNTIF(4!$B120:$M131,$D20)</f>
        <v>0</v>
      </c>
      <c r="L20" s="80">
        <f>COUNTIF(5!$B120:$M131,$D20)</f>
        <v>0</v>
      </c>
      <c r="M20" s="80">
        <f>COUNTIF(6!$B120:$M131,$D20)</f>
        <v>0</v>
      </c>
      <c r="N20" s="81">
        <f>COUNTIF(7!$B120:$M131,$D20)</f>
        <v>0</v>
      </c>
      <c r="O20" s="83">
        <f>COUNTIF(8!$B120:$M131,$D20)</f>
        <v>0</v>
      </c>
      <c r="P20" s="84">
        <f>COUNTIF(9!$B120:$M131,$D20)</f>
        <v>0</v>
      </c>
      <c r="Q20" s="63">
        <f t="shared" si="4"/>
        <v>0</v>
      </c>
      <c r="R20" s="63">
        <f t="shared" si="5"/>
        <v>0</v>
      </c>
      <c r="S20" s="32"/>
      <c r="T20" s="49"/>
      <c r="U20" s="29"/>
      <c r="V20" s="29"/>
      <c r="W20" s="29"/>
      <c r="X20" s="29"/>
      <c r="Y20" s="30"/>
      <c r="Z20" s="33"/>
      <c r="AA20" s="34"/>
      <c r="AG20" s="56"/>
      <c r="AH20" s="56"/>
      <c r="AI20" s="56"/>
      <c r="AJ20" s="56"/>
      <c r="AK20" s="56"/>
    </row>
    <row r="21" spans="1:37" s="7" customFormat="1" ht="12.75" customHeight="1" hidden="1" thickBot="1">
      <c r="A21" s="41">
        <v>12</v>
      </c>
      <c r="B21" s="16"/>
      <c r="C21" s="102"/>
      <c r="D21" s="108"/>
      <c r="E21" s="112"/>
      <c r="F21" s="120"/>
      <c r="G21" s="116"/>
      <c r="H21" s="517">
        <f>COUNTIF(1!$B120:$M131,$D21)</f>
        <v>0</v>
      </c>
      <c r="I21" s="518">
        <f>COUNTIF(2!$B120:$M131,$D21)</f>
        <v>0</v>
      </c>
      <c r="J21" s="80">
        <f>COUNTIF(3!$B120:$M131,$D21)</f>
        <v>0</v>
      </c>
      <c r="K21" s="80">
        <f>COUNTIF(4!$B120:$M131,$D21)</f>
        <v>0</v>
      </c>
      <c r="L21" s="80">
        <f>COUNTIF(5!$B120:$M131,$D21)</f>
        <v>0</v>
      </c>
      <c r="M21" s="80">
        <f>COUNTIF(6!$B120:$M131,$D21)</f>
        <v>0</v>
      </c>
      <c r="N21" s="81">
        <f>COUNTIF(7!$B120:$M131,$D21)</f>
        <v>0</v>
      </c>
      <c r="O21" s="80">
        <f>COUNTIF(8!$B120:$M131,$D21)</f>
        <v>0</v>
      </c>
      <c r="P21" s="82">
        <f>COUNTIF(9!$B120:$M131,$D21)</f>
        <v>0</v>
      </c>
      <c r="Q21" s="64">
        <f t="shared" si="4"/>
        <v>0</v>
      </c>
      <c r="R21" s="64">
        <f t="shared" si="5"/>
        <v>0</v>
      </c>
      <c r="S21" s="28"/>
      <c r="T21" s="49"/>
      <c r="U21" s="29"/>
      <c r="V21" s="29"/>
      <c r="W21" s="29"/>
      <c r="X21" s="29"/>
      <c r="Y21" s="30"/>
      <c r="Z21" s="29"/>
      <c r="AA21" s="31"/>
      <c r="AG21" s="56"/>
      <c r="AH21" s="56"/>
      <c r="AI21" s="56"/>
      <c r="AJ21" s="56"/>
      <c r="AK21" s="56"/>
    </row>
    <row r="22" spans="1:37" s="7" customFormat="1" ht="12.75" customHeight="1" hidden="1" thickBot="1">
      <c r="A22" s="41">
        <v>13</v>
      </c>
      <c r="B22" s="16"/>
      <c r="C22" s="102"/>
      <c r="D22" s="108"/>
      <c r="E22" s="112"/>
      <c r="F22" s="120"/>
      <c r="G22" s="116"/>
      <c r="H22" s="517">
        <f>COUNTIF(1!$B120:$M131,$D22)</f>
        <v>0</v>
      </c>
      <c r="I22" s="518">
        <f>COUNTIF(2!$B120:$M131,$D22)</f>
        <v>0</v>
      </c>
      <c r="J22" s="80">
        <f>COUNTIF(3!$B120:$M131,$D22)</f>
        <v>0</v>
      </c>
      <c r="K22" s="80">
        <f>COUNTIF(4!$B120:$M131,$D22)</f>
        <v>0</v>
      </c>
      <c r="L22" s="80">
        <f>COUNTIF(5!$B120:$M131,$D22)</f>
        <v>0</v>
      </c>
      <c r="M22" s="80">
        <f>COUNTIF(6!$B120:$M131,$D22)</f>
        <v>0</v>
      </c>
      <c r="N22" s="81">
        <f>COUNTIF(7!$B120:$M131,$D22)</f>
        <v>0</v>
      </c>
      <c r="O22" s="80">
        <f>COUNTIF(8!$B120:$M131,$D22)</f>
        <v>0</v>
      </c>
      <c r="P22" s="82">
        <f>COUNTIF(9!$B120:$M131,$D22)</f>
        <v>0</v>
      </c>
      <c r="Q22" s="64">
        <f t="shared" si="4"/>
        <v>0</v>
      </c>
      <c r="R22" s="64">
        <f t="shared" si="5"/>
        <v>0</v>
      </c>
      <c r="S22" s="28"/>
      <c r="T22" s="49"/>
      <c r="U22" s="29"/>
      <c r="V22" s="29"/>
      <c r="W22" s="29"/>
      <c r="X22" s="29"/>
      <c r="Y22" s="30"/>
      <c r="Z22" s="29"/>
      <c r="AA22" s="31"/>
      <c r="AG22" s="56"/>
      <c r="AH22" s="56"/>
      <c r="AI22" s="56"/>
      <c r="AJ22" s="56"/>
      <c r="AK22" s="56"/>
    </row>
    <row r="23" spans="1:37" s="7" customFormat="1" ht="12.75" customHeight="1" hidden="1" thickBot="1">
      <c r="A23" s="41">
        <v>14</v>
      </c>
      <c r="B23" s="16"/>
      <c r="C23" s="102"/>
      <c r="D23" s="108"/>
      <c r="E23" s="112"/>
      <c r="F23" s="120"/>
      <c r="G23" s="116"/>
      <c r="H23" s="517">
        <f>COUNTIF(1!$B120:$M131,$D23)</f>
        <v>0</v>
      </c>
      <c r="I23" s="518">
        <f>COUNTIF(2!$B120:$M131,$D23)</f>
        <v>0</v>
      </c>
      <c r="J23" s="80">
        <f>COUNTIF(3!$B120:$M131,$D23)</f>
        <v>0</v>
      </c>
      <c r="K23" s="80">
        <f>COUNTIF(4!$B120:$M131,$D23)</f>
        <v>0</v>
      </c>
      <c r="L23" s="80">
        <f>COUNTIF(5!$B120:$M131,$D23)</f>
        <v>0</v>
      </c>
      <c r="M23" s="80">
        <f>COUNTIF(6!$B120:$M131,$D23)</f>
        <v>0</v>
      </c>
      <c r="N23" s="81">
        <f>COUNTIF(7!$B120:$M131,$D23)</f>
        <v>0</v>
      </c>
      <c r="O23" s="80">
        <f>COUNTIF(8!$B120:$M131,$D23)</f>
        <v>0</v>
      </c>
      <c r="P23" s="82">
        <f>COUNTIF(9!$B120:$M131,$D23)</f>
        <v>0</v>
      </c>
      <c r="Q23" s="64">
        <f t="shared" si="4"/>
        <v>0</v>
      </c>
      <c r="R23" s="64">
        <f t="shared" si="5"/>
        <v>0</v>
      </c>
      <c r="S23" s="28"/>
      <c r="T23" s="49"/>
      <c r="U23" s="29"/>
      <c r="V23" s="29"/>
      <c r="W23" s="29"/>
      <c r="X23" s="29"/>
      <c r="Y23" s="30"/>
      <c r="Z23" s="29"/>
      <c r="AA23" s="31"/>
      <c r="AG23" s="56"/>
      <c r="AH23" s="56"/>
      <c r="AI23" s="56"/>
      <c r="AJ23" s="56"/>
      <c r="AK23" s="56"/>
    </row>
    <row r="24" spans="1:37" s="7" customFormat="1" ht="12.75" customHeight="1" hidden="1" thickBot="1">
      <c r="A24" s="41">
        <v>15</v>
      </c>
      <c r="B24" s="16"/>
      <c r="C24" s="102"/>
      <c r="D24" s="108"/>
      <c r="E24" s="66"/>
      <c r="F24" s="67"/>
      <c r="G24" s="65"/>
      <c r="H24" s="517">
        <f>COUNTIF(1!$B120:$M131,$D24)</f>
        <v>0</v>
      </c>
      <c r="I24" s="518">
        <f>COUNTIF(2!$B120:$M131,$D24)</f>
        <v>0</v>
      </c>
      <c r="J24" s="80">
        <f>COUNTIF(3!$B120:$M131,$D24)</f>
        <v>0</v>
      </c>
      <c r="K24" s="80">
        <f>COUNTIF(4!$B120:$M131,$D24)</f>
        <v>0</v>
      </c>
      <c r="L24" s="80">
        <f>COUNTIF(5!$B120:$M131,$D24)</f>
        <v>0</v>
      </c>
      <c r="M24" s="80">
        <f>COUNTIF(6!$B120:$M131,$D24)</f>
        <v>0</v>
      </c>
      <c r="N24" s="81">
        <f>COUNTIF(7!$B120:$M131,$D24)</f>
        <v>0</v>
      </c>
      <c r="O24" s="80">
        <f>COUNTIF(8!$B120:$M131,$D24)</f>
        <v>0</v>
      </c>
      <c r="P24" s="82">
        <f>COUNTIF(9!$B120:$M131,$D24)</f>
        <v>0</v>
      </c>
      <c r="Q24" s="64">
        <f t="shared" si="4"/>
        <v>0</v>
      </c>
      <c r="R24" s="64">
        <f t="shared" si="5"/>
        <v>0</v>
      </c>
      <c r="S24" s="28"/>
      <c r="T24" s="49"/>
      <c r="U24" s="29"/>
      <c r="V24" s="29"/>
      <c r="W24" s="29"/>
      <c r="X24" s="29"/>
      <c r="Y24" s="30"/>
      <c r="Z24" s="29"/>
      <c r="AA24" s="31"/>
      <c r="AG24" s="56"/>
      <c r="AH24" s="56"/>
      <c r="AI24" s="56"/>
      <c r="AJ24" s="56"/>
      <c r="AK24" s="56"/>
    </row>
    <row r="25" spans="1:37" s="7" customFormat="1" ht="12.75" customHeight="1" hidden="1" thickBot="1">
      <c r="A25" s="41">
        <v>16</v>
      </c>
      <c r="B25" s="16"/>
      <c r="C25" s="102"/>
      <c r="D25" s="108"/>
      <c r="E25" s="66"/>
      <c r="F25" s="67"/>
      <c r="G25" s="65"/>
      <c r="H25" s="517">
        <f>COUNTIF(1!$B120:$M131,$D25)</f>
        <v>0</v>
      </c>
      <c r="I25" s="518">
        <f>COUNTIF(2!$B120:$M131,$D25)</f>
        <v>0</v>
      </c>
      <c r="J25" s="80">
        <f>COUNTIF(3!$B120:$M131,$D25)</f>
        <v>0</v>
      </c>
      <c r="K25" s="80">
        <f>COUNTIF(4!$B120:$M131,$D25)</f>
        <v>0</v>
      </c>
      <c r="L25" s="80">
        <f>COUNTIF(5!$B120:$M131,$D25)</f>
        <v>0</v>
      </c>
      <c r="M25" s="80">
        <f>COUNTIF(6!$B120:$M131,$D25)</f>
        <v>0</v>
      </c>
      <c r="N25" s="81">
        <f>COUNTIF(7!$B120:$M131,$D25)</f>
        <v>0</v>
      </c>
      <c r="O25" s="80">
        <f>COUNTIF(8!$B120:$M131,$D25)</f>
        <v>0</v>
      </c>
      <c r="P25" s="82">
        <f>COUNTIF(9!$B120:$M131,$D25)</f>
        <v>0</v>
      </c>
      <c r="Q25" s="64">
        <f t="shared" si="4"/>
        <v>0</v>
      </c>
      <c r="R25" s="64">
        <f t="shared" si="5"/>
        <v>0</v>
      </c>
      <c r="S25" s="28"/>
      <c r="T25" s="49"/>
      <c r="U25" s="29"/>
      <c r="V25" s="29"/>
      <c r="W25" s="29"/>
      <c r="X25" s="29"/>
      <c r="Y25" s="30"/>
      <c r="Z25" s="29"/>
      <c r="AA25" s="31"/>
      <c r="AG25" s="56"/>
      <c r="AH25" s="56"/>
      <c r="AI25" s="56"/>
      <c r="AJ25" s="56"/>
      <c r="AK25" s="56"/>
    </row>
    <row r="26" spans="1:37" s="7" customFormat="1" ht="12.75" customHeight="1" hidden="1" thickBot="1">
      <c r="A26" s="41">
        <v>17</v>
      </c>
      <c r="B26" s="16"/>
      <c r="C26" s="102"/>
      <c r="D26" s="108"/>
      <c r="E26" s="66"/>
      <c r="F26" s="67"/>
      <c r="G26" s="65"/>
      <c r="H26" s="517">
        <f>COUNTIF(1!$B120:$M131,$D26)</f>
        <v>0</v>
      </c>
      <c r="I26" s="518">
        <f>COUNTIF(2!$B120:$M131,$D26)</f>
        <v>0</v>
      </c>
      <c r="J26" s="80">
        <f>COUNTIF(3!$B120:$M131,$D26)</f>
        <v>0</v>
      </c>
      <c r="K26" s="80">
        <f>COUNTIF(4!$B120:$M131,$D26)</f>
        <v>0</v>
      </c>
      <c r="L26" s="80">
        <f>COUNTIF(5!$B120:$M131,$D26)</f>
        <v>0</v>
      </c>
      <c r="M26" s="80">
        <f>COUNTIF(6!$B120:$M131,$D26)</f>
        <v>0</v>
      </c>
      <c r="N26" s="81">
        <f>COUNTIF(7!$B120:$M131,$D26)</f>
        <v>0</v>
      </c>
      <c r="O26" s="80">
        <f>COUNTIF(8!$B120:$M131,$D26)</f>
        <v>0</v>
      </c>
      <c r="P26" s="82">
        <f>COUNTIF(9!$B120:$M131,$D26)</f>
        <v>0</v>
      </c>
      <c r="Q26" s="64">
        <f t="shared" si="4"/>
        <v>0</v>
      </c>
      <c r="R26" s="64">
        <f t="shared" si="5"/>
        <v>0</v>
      </c>
      <c r="S26" s="28"/>
      <c r="T26" s="49"/>
      <c r="U26" s="29"/>
      <c r="V26" s="29"/>
      <c r="W26" s="29"/>
      <c r="X26" s="29"/>
      <c r="Y26" s="30"/>
      <c r="Z26" s="29"/>
      <c r="AA26" s="31"/>
      <c r="AG26" s="56"/>
      <c r="AH26" s="56"/>
      <c r="AI26" s="56"/>
      <c r="AJ26" s="56"/>
      <c r="AK26" s="56"/>
    </row>
    <row r="27" spans="1:37" s="7" customFormat="1" ht="12.75" customHeight="1" hidden="1" thickBot="1">
      <c r="A27" s="41">
        <v>18</v>
      </c>
      <c r="B27" s="16"/>
      <c r="C27" s="102"/>
      <c r="D27" s="108"/>
      <c r="E27" s="66"/>
      <c r="F27" s="67"/>
      <c r="G27" s="65"/>
      <c r="H27" s="517">
        <f>COUNTIF(1!$B120:$M131,$D27)</f>
        <v>0</v>
      </c>
      <c r="I27" s="518">
        <f>COUNTIF(2!$B120:$M131,$D27)</f>
        <v>0</v>
      </c>
      <c r="J27" s="80">
        <f>COUNTIF(3!$B120:$M131,$D27)</f>
        <v>0</v>
      </c>
      <c r="K27" s="80">
        <f>COUNTIF(4!$B120:$M131,$D27)</f>
        <v>0</v>
      </c>
      <c r="L27" s="80">
        <f>COUNTIF(5!$B120:$M131,$D27)</f>
        <v>0</v>
      </c>
      <c r="M27" s="80">
        <f>COUNTIF(6!$B120:$M131,$D27)</f>
        <v>0</v>
      </c>
      <c r="N27" s="81">
        <f>COUNTIF(7!$B120:$M131,$D27)</f>
        <v>0</v>
      </c>
      <c r="O27" s="80">
        <f>COUNTIF(8!$B120:$M131,$D27)</f>
        <v>0</v>
      </c>
      <c r="P27" s="82">
        <f>COUNTIF(9!$B120:$M131,$D27)</f>
        <v>0</v>
      </c>
      <c r="Q27" s="64">
        <f t="shared" si="4"/>
        <v>0</v>
      </c>
      <c r="R27" s="64">
        <f t="shared" si="5"/>
        <v>0</v>
      </c>
      <c r="S27" s="28"/>
      <c r="T27" s="49"/>
      <c r="U27" s="29"/>
      <c r="V27" s="29"/>
      <c r="W27" s="29"/>
      <c r="X27" s="29"/>
      <c r="Y27" s="30"/>
      <c r="Z27" s="29"/>
      <c r="AA27" s="31"/>
      <c r="AG27" s="56"/>
      <c r="AH27" s="56"/>
      <c r="AI27" s="56"/>
      <c r="AJ27" s="56"/>
      <c r="AK27" s="56"/>
    </row>
    <row r="28" spans="1:37" s="7" customFormat="1" ht="12.75" customHeight="1" hidden="1" thickBot="1">
      <c r="A28" s="41">
        <v>19</v>
      </c>
      <c r="B28" s="16"/>
      <c r="C28" s="102"/>
      <c r="D28" s="108"/>
      <c r="E28" s="66"/>
      <c r="F28" s="67"/>
      <c r="G28" s="65"/>
      <c r="H28" s="517">
        <f>COUNTIF(1!$B120:$M131,$D28)</f>
        <v>0</v>
      </c>
      <c r="I28" s="518">
        <f>COUNTIF(2!$B120:$M131,$D28)</f>
        <v>0</v>
      </c>
      <c r="J28" s="80">
        <f>COUNTIF(3!$B120:$M131,$D28)</f>
        <v>0</v>
      </c>
      <c r="K28" s="80">
        <f>COUNTIF(4!$B120:$M131,$D28)</f>
        <v>0</v>
      </c>
      <c r="L28" s="80">
        <f>COUNTIF(5!$B120:$M131,$D28)</f>
        <v>0</v>
      </c>
      <c r="M28" s="80">
        <f>COUNTIF(6!$B120:$M131,$D28)</f>
        <v>0</v>
      </c>
      <c r="N28" s="81">
        <f>COUNTIF(7!$B120:$M131,$D28)</f>
        <v>0</v>
      </c>
      <c r="O28" s="80">
        <f>COUNTIF(8!$B120:$M131,$D28)</f>
        <v>0</v>
      </c>
      <c r="P28" s="82">
        <f>COUNTIF(9!$B120:$M131,$D28)</f>
        <v>0</v>
      </c>
      <c r="Q28" s="64">
        <f t="shared" si="4"/>
        <v>0</v>
      </c>
      <c r="R28" s="64">
        <f t="shared" si="5"/>
        <v>0</v>
      </c>
      <c r="S28" s="28"/>
      <c r="T28" s="49"/>
      <c r="U28" s="29"/>
      <c r="V28" s="29"/>
      <c r="W28" s="29"/>
      <c r="X28" s="29"/>
      <c r="Y28" s="30"/>
      <c r="Z28" s="29"/>
      <c r="AA28" s="31"/>
      <c r="AG28" s="56"/>
      <c r="AH28" s="56"/>
      <c r="AI28" s="56"/>
      <c r="AJ28" s="56"/>
      <c r="AK28" s="56"/>
    </row>
    <row r="29" spans="1:37" s="7" customFormat="1" ht="12.75" customHeight="1" hidden="1" thickBot="1">
      <c r="A29" s="43">
        <v>20</v>
      </c>
      <c r="B29" s="21"/>
      <c r="C29" s="103"/>
      <c r="D29" s="109"/>
      <c r="E29" s="68"/>
      <c r="F29" s="69"/>
      <c r="G29" s="70"/>
      <c r="H29" s="520">
        <f>COUNTIF(1!$B120:$M131,$D29)</f>
        <v>0</v>
      </c>
      <c r="I29" s="521">
        <f>COUNTIF(2!$B120:$M131,$D29)</f>
        <v>0</v>
      </c>
      <c r="J29" s="85">
        <f>COUNTIF(3!$B120:$M131,$D29)</f>
        <v>0</v>
      </c>
      <c r="K29" s="85">
        <f>COUNTIF(4!$B120:$M131,$D29)</f>
        <v>0</v>
      </c>
      <c r="L29" s="85">
        <f>COUNTIF(5!$B120:$M131,$D29)</f>
        <v>0</v>
      </c>
      <c r="M29" s="80">
        <f>COUNTIF(6!$B120:$M131,$D29)</f>
        <v>0</v>
      </c>
      <c r="N29" s="86">
        <f>COUNTIF(7!$B120:$M131,$D29)</f>
        <v>0</v>
      </c>
      <c r="O29" s="85">
        <f>COUNTIF(8!$B120:$M131,$D29)</f>
        <v>0</v>
      </c>
      <c r="P29" s="87">
        <f>COUNTIF(9!$B120:$M131,$D29)</f>
        <v>0</v>
      </c>
      <c r="Q29" s="73">
        <f t="shared" si="4"/>
        <v>0</v>
      </c>
      <c r="R29" s="73">
        <f t="shared" si="5"/>
        <v>0</v>
      </c>
      <c r="S29" s="35"/>
      <c r="T29" s="50"/>
      <c r="U29" s="36"/>
      <c r="V29" s="36"/>
      <c r="W29" s="36"/>
      <c r="X29" s="36"/>
      <c r="Y29" s="37"/>
      <c r="Z29" s="36"/>
      <c r="AA29" s="38"/>
      <c r="AG29" s="56"/>
      <c r="AH29" s="56"/>
      <c r="AI29" s="56"/>
      <c r="AJ29" s="56"/>
      <c r="AK29" s="56"/>
    </row>
    <row r="30" spans="1:27" s="3" customFormat="1" ht="14.25" hidden="1" thickBot="1" thickTop="1">
      <c r="A30" s="18">
        <v>1</v>
      </c>
      <c r="B30" s="19" t="s">
        <v>19</v>
      </c>
      <c r="C30" s="19"/>
      <c r="D30" s="19"/>
      <c r="E30" s="19"/>
      <c r="F30" s="19"/>
      <c r="G30" s="20"/>
      <c r="H30" s="88">
        <f>SUM(H10:H29)</f>
        <v>0</v>
      </c>
      <c r="I30" s="89">
        <f aca="true" t="shared" si="6" ref="I30:N30">SUM(I10:I29)</f>
        <v>0</v>
      </c>
      <c r="J30" s="89">
        <f t="shared" si="6"/>
        <v>0</v>
      </c>
      <c r="K30" s="89">
        <f t="shared" si="6"/>
        <v>0</v>
      </c>
      <c r="L30" s="89">
        <f t="shared" si="6"/>
        <v>0</v>
      </c>
      <c r="M30" s="89">
        <f t="shared" si="6"/>
        <v>0</v>
      </c>
      <c r="N30" s="89">
        <f t="shared" si="6"/>
        <v>0</v>
      </c>
      <c r="O30" s="89">
        <f>SUM(O10:O29)</f>
        <v>0</v>
      </c>
      <c r="P30" s="90">
        <f>SUM(P10:P29)</f>
        <v>0</v>
      </c>
      <c r="Q30" s="74">
        <f>SUM(Q10:Q29)</f>
        <v>0</v>
      </c>
      <c r="R30" s="74">
        <f t="shared" si="5"/>
        <v>0</v>
      </c>
      <c r="S30" s="23">
        <f>20-COUNTIF(S10:S29,"")</f>
        <v>0</v>
      </c>
      <c r="T30" s="54">
        <f aca="true" t="shared" si="7" ref="T30:AA30">20-COUNTIF(T10:T29,"")</f>
        <v>0</v>
      </c>
      <c r="U30" s="24">
        <f t="shared" si="7"/>
        <v>0</v>
      </c>
      <c r="V30" s="24">
        <f t="shared" si="7"/>
        <v>0</v>
      </c>
      <c r="W30" s="24">
        <f t="shared" si="7"/>
        <v>0</v>
      </c>
      <c r="X30" s="24">
        <f t="shared" si="7"/>
        <v>0</v>
      </c>
      <c r="Y30" s="24">
        <f t="shared" si="7"/>
        <v>0</v>
      </c>
      <c r="Z30" s="24">
        <f t="shared" si="7"/>
        <v>0</v>
      </c>
      <c r="AA30" s="22">
        <f t="shared" si="7"/>
        <v>0</v>
      </c>
    </row>
    <row r="31" ht="12.75">
      <c r="A31" s="75">
        <v>10</v>
      </c>
    </row>
    <row r="32" ht="12.75">
      <c r="B32" s="123" t="s">
        <v>63</v>
      </c>
    </row>
    <row r="33" ht="12.75">
      <c r="B33" s="122" t="s">
        <v>142</v>
      </c>
    </row>
    <row r="35" ht="12.75" hidden="1"/>
    <row r="36" ht="12.75" hidden="1"/>
    <row r="37" ht="12.75" hidden="1"/>
    <row r="38" ht="12.75" hidden="1"/>
    <row r="39" ht="12.75" hidden="1"/>
    <row r="40" spans="1:2" ht="12.75" hidden="1">
      <c r="A40" s="71"/>
      <c r="B40" s="1" t="s">
        <v>87</v>
      </c>
    </row>
    <row r="41" spans="1:2" ht="12.75" hidden="1">
      <c r="A41" s="71"/>
      <c r="B41" s="1" t="s">
        <v>88</v>
      </c>
    </row>
    <row r="42" spans="1:2" ht="12.75" hidden="1">
      <c r="A42" s="71"/>
      <c r="B42" t="s">
        <v>89</v>
      </c>
    </row>
    <row r="43" spans="1:22" ht="12.75" hidden="1">
      <c r="A43" s="71"/>
      <c r="B43" t="s">
        <v>90</v>
      </c>
      <c r="I43" s="92"/>
      <c r="J43" s="92"/>
      <c r="K43" s="93"/>
      <c r="T43" s="1"/>
      <c r="U43" s="1"/>
      <c r="V43" s="4"/>
    </row>
    <row r="44" spans="9:22" ht="12.75" hidden="1">
      <c r="I44" s="92"/>
      <c r="J44" s="92"/>
      <c r="K44" s="93"/>
      <c r="T44" s="1"/>
      <c r="U44" s="1"/>
      <c r="V44" s="4"/>
    </row>
    <row r="45" spans="9:22" ht="12.75" hidden="1">
      <c r="I45" s="92"/>
      <c r="J45" s="92"/>
      <c r="K45" s="93"/>
      <c r="T45" s="1"/>
      <c r="U45" s="1"/>
      <c r="V45" s="4"/>
    </row>
    <row r="46" spans="9:22" ht="12.75" hidden="1">
      <c r="I46" s="92"/>
      <c r="J46" s="92"/>
      <c r="K46" s="93"/>
      <c r="T46" s="1"/>
      <c r="U46" s="1"/>
      <c r="V46" s="4"/>
    </row>
    <row r="47" spans="9:22" ht="12.75" hidden="1">
      <c r="I47" s="92"/>
      <c r="J47" s="92"/>
      <c r="K47" s="94"/>
      <c r="T47" s="1"/>
      <c r="U47" s="1"/>
      <c r="V47" s="5"/>
    </row>
    <row r="48" spans="9:22" ht="12.75" hidden="1">
      <c r="I48" s="92"/>
      <c r="J48" s="92"/>
      <c r="K48" s="93"/>
      <c r="T48" s="1"/>
      <c r="U48" s="1"/>
      <c r="V48" s="4"/>
    </row>
    <row r="49" spans="9:22" ht="12.75" hidden="1">
      <c r="I49" s="92"/>
      <c r="J49" s="92"/>
      <c r="K49" s="93"/>
      <c r="T49" s="1"/>
      <c r="U49" s="1"/>
      <c r="V49" s="4"/>
    </row>
    <row r="50" spans="1:22" ht="12.75" hidden="1">
      <c r="A50" s="44" t="s">
        <v>36</v>
      </c>
      <c r="B50" s="44" t="s">
        <v>43</v>
      </c>
      <c r="D50" s="44" t="s">
        <v>50</v>
      </c>
      <c r="E50" s="71">
        <f>DAY(Судьи!$A$4)</f>
        <v>5</v>
      </c>
      <c r="F50" s="71">
        <f>MONTH(Судьи!$A$4)</f>
        <v>3</v>
      </c>
      <c r="G50" t="str">
        <f>INDEX($B$50:$B$56,WEEKDAY(S9,2))</f>
        <v>ПН</v>
      </c>
      <c r="H50" s="95">
        <f>DAY(H9)</f>
        <v>5</v>
      </c>
      <c r="I50" s="95">
        <f aca="true" t="shared" si="8" ref="I50:P50">DAY(I9)</f>
        <v>6</v>
      </c>
      <c r="J50" s="95">
        <f t="shared" si="8"/>
        <v>7</v>
      </c>
      <c r="K50" s="95">
        <f t="shared" si="8"/>
        <v>8</v>
      </c>
      <c r="L50" s="95">
        <f t="shared" si="8"/>
        <v>9</v>
      </c>
      <c r="M50" s="95">
        <f t="shared" si="8"/>
        <v>10</v>
      </c>
      <c r="N50" s="95">
        <f t="shared" si="8"/>
        <v>11</v>
      </c>
      <c r="O50" s="95">
        <f t="shared" si="8"/>
        <v>12</v>
      </c>
      <c r="P50" s="95">
        <f t="shared" si="8"/>
        <v>13</v>
      </c>
      <c r="T50" s="1"/>
      <c r="U50" s="1"/>
      <c r="V50" s="4"/>
    </row>
    <row r="51" spans="1:22" ht="12.75" hidden="1">
      <c r="A51" s="44" t="s">
        <v>37</v>
      </c>
      <c r="B51" s="44" t="s">
        <v>44</v>
      </c>
      <c r="D51" s="44" t="s">
        <v>51</v>
      </c>
      <c r="E51" s="71">
        <f>DAY(Судьи!$A$4+2)</f>
        <v>7</v>
      </c>
      <c r="F51" s="71">
        <f>MONTH(Судьи!$A$4+1)</f>
        <v>3</v>
      </c>
      <c r="H51" s="95">
        <f>MONTH(H9)</f>
        <v>3</v>
      </c>
      <c r="I51" s="95">
        <f aca="true" t="shared" si="9" ref="I51:P51">MONTH(I9)</f>
        <v>3</v>
      </c>
      <c r="J51" s="95">
        <f t="shared" si="9"/>
        <v>3</v>
      </c>
      <c r="K51" s="95">
        <f t="shared" si="9"/>
        <v>3</v>
      </c>
      <c r="L51" s="95">
        <f t="shared" si="9"/>
        <v>3</v>
      </c>
      <c r="M51" s="95">
        <f t="shared" si="9"/>
        <v>3</v>
      </c>
      <c r="N51" s="95">
        <f t="shared" si="9"/>
        <v>3</v>
      </c>
      <c r="O51" s="95">
        <f t="shared" si="9"/>
        <v>3</v>
      </c>
      <c r="P51" s="95">
        <f t="shared" si="9"/>
        <v>3</v>
      </c>
      <c r="T51" s="1"/>
      <c r="U51" s="1"/>
      <c r="V51" s="4"/>
    </row>
    <row r="52" spans="1:22" ht="12.75" hidden="1">
      <c r="A52" s="55" t="s">
        <v>38</v>
      </c>
      <c r="B52" s="55" t="s">
        <v>45</v>
      </c>
      <c r="C52" s="55"/>
      <c r="D52" s="55" t="s">
        <v>52</v>
      </c>
      <c r="E52" s="71">
        <f>DAY(Судьи!$A$4+3)</f>
        <v>8</v>
      </c>
      <c r="F52" s="71">
        <f>MONTH(Судьи!$A$4+2)</f>
        <v>3</v>
      </c>
      <c r="H52" s="95" t="str">
        <f>INDEX($D$50:$D$61,H51)</f>
        <v>марта</v>
      </c>
      <c r="I52" s="95" t="str">
        <f>INDEX($D$50:$D$61,I51)</f>
        <v>марта</v>
      </c>
      <c r="J52" s="95" t="str">
        <f aca="true" t="shared" si="10" ref="J52:P52">INDEX($D$50:$D$61,J51)</f>
        <v>марта</v>
      </c>
      <c r="K52" s="95" t="str">
        <f t="shared" si="10"/>
        <v>марта</v>
      </c>
      <c r="L52" s="95" t="str">
        <f t="shared" si="10"/>
        <v>марта</v>
      </c>
      <c r="M52" s="95" t="str">
        <f t="shared" si="10"/>
        <v>марта</v>
      </c>
      <c r="N52" s="95" t="str">
        <f t="shared" si="10"/>
        <v>марта</v>
      </c>
      <c r="O52" s="95" t="str">
        <f t="shared" si="10"/>
        <v>марта</v>
      </c>
      <c r="P52" s="95" t="str">
        <f t="shared" si="10"/>
        <v>марта</v>
      </c>
      <c r="T52" s="1"/>
      <c r="U52" s="6"/>
      <c r="V52" s="4"/>
    </row>
    <row r="53" spans="1:22" ht="12.75" hidden="1">
      <c r="A53" s="55" t="s">
        <v>39</v>
      </c>
      <c r="B53" s="55" t="s">
        <v>46</v>
      </c>
      <c r="C53" s="55"/>
      <c r="D53" s="55" t="s">
        <v>53</v>
      </c>
      <c r="E53" s="71">
        <f>DAY(Судьи!A4+4)</f>
        <v>9</v>
      </c>
      <c r="F53" s="71">
        <f>MONTH(Судьи!$A$4+3)</f>
        <v>3</v>
      </c>
      <c r="H53" s="95" t="str">
        <f>INDEX($A$50:$A$56,WEEKDAY(H9,2))</f>
        <v>(понедельник)</v>
      </c>
      <c r="I53" s="95" t="str">
        <f aca="true" t="shared" si="11" ref="I53:P53">INDEX($A$50:$A$56,WEEKDAY(I9,2))</f>
        <v>(вторник)</v>
      </c>
      <c r="J53" s="95" t="str">
        <f t="shared" si="11"/>
        <v>(среда)</v>
      </c>
      <c r="K53" s="95" t="str">
        <f t="shared" si="11"/>
        <v>(четверг)</v>
      </c>
      <c r="L53" s="95" t="str">
        <f t="shared" si="11"/>
        <v>(пятница)</v>
      </c>
      <c r="M53" s="95" t="str">
        <f t="shared" si="11"/>
        <v>(суббота)</v>
      </c>
      <c r="N53" s="95" t="str">
        <f t="shared" si="11"/>
        <v>(воскресенье)</v>
      </c>
      <c r="O53" s="95" t="str">
        <f t="shared" si="11"/>
        <v>(понедельник)</v>
      </c>
      <c r="P53" s="95" t="str">
        <f t="shared" si="11"/>
        <v>(вторник)</v>
      </c>
      <c r="T53" s="6"/>
      <c r="U53" s="6"/>
      <c r="V53" s="4"/>
    </row>
    <row r="54" spans="1:22" ht="12.75" hidden="1">
      <c r="A54" s="55" t="s">
        <v>40</v>
      </c>
      <c r="B54" s="55" t="s">
        <v>47</v>
      </c>
      <c r="C54" s="55"/>
      <c r="D54" s="55" t="s">
        <v>54</v>
      </c>
      <c r="E54" s="71">
        <f>DAY(Судьи!$A$4+5)</f>
        <v>10</v>
      </c>
      <c r="F54" s="71">
        <f>MONTH(Судьи!$A$4+4)</f>
        <v>3</v>
      </c>
      <c r="H54" s="95" t="str">
        <f>CONCATENATE(H50," ",H52," ",H53)</f>
        <v>5 марта (понедельник)</v>
      </c>
      <c r="I54" s="95" t="str">
        <f aca="true" t="shared" si="12" ref="I54:P54">CONCATENATE(I50," ",I52," ",I53)</f>
        <v>6 марта (вторник)</v>
      </c>
      <c r="J54" s="95" t="str">
        <f t="shared" si="12"/>
        <v>7 марта (среда)</v>
      </c>
      <c r="K54" s="95" t="str">
        <f t="shared" si="12"/>
        <v>8 марта (четверг)</v>
      </c>
      <c r="L54" s="95" t="str">
        <f t="shared" si="12"/>
        <v>9 марта (пятница)</v>
      </c>
      <c r="M54" s="95" t="str">
        <f t="shared" si="12"/>
        <v>10 марта (суббота)</v>
      </c>
      <c r="N54" s="95" t="str">
        <f t="shared" si="12"/>
        <v>11 марта (воскресенье)</v>
      </c>
      <c r="O54" s="95" t="str">
        <f t="shared" si="12"/>
        <v>12 марта (понедельник)</v>
      </c>
      <c r="P54" s="95" t="str">
        <f t="shared" si="12"/>
        <v>13 марта (вторник)</v>
      </c>
      <c r="T54" s="1"/>
      <c r="U54" s="1"/>
      <c r="V54" s="4"/>
    </row>
    <row r="55" spans="1:6" ht="12.75" hidden="1">
      <c r="A55" s="55" t="s">
        <v>41</v>
      </c>
      <c r="B55" s="55" t="s">
        <v>48</v>
      </c>
      <c r="C55" s="55"/>
      <c r="D55" s="55" t="s">
        <v>55</v>
      </c>
      <c r="E55" s="71">
        <f>DAY(Судьи!$A$4+6)</f>
        <v>11</v>
      </c>
      <c r="F55" s="71">
        <f>MONTH(Судьи!$A$4+5)</f>
        <v>3</v>
      </c>
    </row>
    <row r="56" spans="1:6" ht="12.75" hidden="1">
      <c r="A56" s="2" t="s">
        <v>42</v>
      </c>
      <c r="B56" s="2" t="s">
        <v>49</v>
      </c>
      <c r="C56" s="2"/>
      <c r="D56" s="2" t="s">
        <v>56</v>
      </c>
      <c r="E56" s="71">
        <f>DAY(Судьи!$A$4+7)</f>
        <v>12</v>
      </c>
      <c r="F56" s="71">
        <f>MONTH(Судьи!$A$4+6)</f>
        <v>3</v>
      </c>
    </row>
    <row r="57" spans="1:6" ht="12.75" hidden="1">
      <c r="A57" s="2"/>
      <c r="B57" s="2"/>
      <c r="C57" s="2"/>
      <c r="D57" s="2" t="s">
        <v>57</v>
      </c>
      <c r="E57" s="71">
        <f>DAY(Судьи!$A$4+8)</f>
        <v>13</v>
      </c>
      <c r="F57" s="71">
        <f>MONTH(Судьи!$A$4+7)</f>
        <v>3</v>
      </c>
    </row>
    <row r="58" spans="1:6" ht="12.75" hidden="1">
      <c r="A58" s="2"/>
      <c r="B58" s="2"/>
      <c r="C58" s="2"/>
      <c r="D58" s="2" t="s">
        <v>58</v>
      </c>
      <c r="E58" s="71">
        <f>DAY(Судьи!$A$4+9)</f>
        <v>14</v>
      </c>
      <c r="F58" s="71">
        <f>MONTH(Судьи!$A$4+8)</f>
        <v>3</v>
      </c>
    </row>
    <row r="59" spans="1:6" ht="12.75" hidden="1">
      <c r="A59" s="56"/>
      <c r="B59" s="56"/>
      <c r="C59" s="56"/>
      <c r="D59" s="56" t="s">
        <v>59</v>
      </c>
      <c r="E59" s="56"/>
      <c r="F59" s="56"/>
    </row>
    <row r="60" spans="1:6" ht="12.75" hidden="1">
      <c r="A60" s="56"/>
      <c r="B60" s="56"/>
      <c r="C60" s="56"/>
      <c r="D60" s="56" t="s">
        <v>60</v>
      </c>
      <c r="E60" s="56"/>
      <c r="F60" s="56"/>
    </row>
    <row r="61" spans="1:6" ht="12.75" hidden="1">
      <c r="A61" s="56"/>
      <c r="B61" s="56"/>
      <c r="C61" s="56"/>
      <c r="D61" s="56" t="s">
        <v>110</v>
      </c>
      <c r="E61" s="56"/>
      <c r="F61" s="56"/>
    </row>
  </sheetData>
  <sheetProtection password="C036" sheet="1" objects="1" scenarios="1" selectLockedCells="1"/>
  <mergeCells count="14">
    <mergeCell ref="F7:F9"/>
    <mergeCell ref="H7:P7"/>
    <mergeCell ref="R7:R9"/>
    <mergeCell ref="D7:D9"/>
    <mergeCell ref="B7:B9"/>
    <mergeCell ref="Q7:Q9"/>
    <mergeCell ref="A7:A9"/>
    <mergeCell ref="C7:C9"/>
    <mergeCell ref="S7:AA7"/>
    <mergeCell ref="A1:AA1"/>
    <mergeCell ref="A2:AA2"/>
    <mergeCell ref="A6:AA6"/>
    <mergeCell ref="E7:E9"/>
    <mergeCell ref="G7:G9"/>
  </mergeCells>
  <conditionalFormatting sqref="U10:U29 J10:J29">
    <cfRule type="expression" priority="1" dxfId="278" stopIfTrue="1">
      <formula>$A$5&gt;2</formula>
    </cfRule>
  </conditionalFormatting>
  <conditionalFormatting sqref="S10:S29 H10:H29">
    <cfRule type="expression" priority="2" dxfId="278" stopIfTrue="1">
      <formula>$A$5&gt;0</formula>
    </cfRule>
  </conditionalFormatting>
  <conditionalFormatting sqref="T10:T29 I10:I29">
    <cfRule type="expression" priority="3" dxfId="278" stopIfTrue="1">
      <formula>$A$5&gt;1</formula>
    </cfRule>
  </conditionalFormatting>
  <conditionalFormatting sqref="V10:V29 K10:K29">
    <cfRule type="expression" priority="4" dxfId="278" stopIfTrue="1">
      <formula>$A$5&gt;3</formula>
    </cfRule>
  </conditionalFormatting>
  <conditionalFormatting sqref="W10:W29 L10:L29">
    <cfRule type="expression" priority="5" dxfId="278" stopIfTrue="1">
      <formula>$A$5&gt;4</formula>
    </cfRule>
  </conditionalFormatting>
  <conditionalFormatting sqref="X10:X29 M10:M29">
    <cfRule type="expression" priority="6" dxfId="278" stopIfTrue="1">
      <formula>$A$5&gt;5</formula>
    </cfRule>
  </conditionalFormatting>
  <conditionalFormatting sqref="Y10:Y29 N10:N29">
    <cfRule type="expression" priority="7" dxfId="278" stopIfTrue="1">
      <formula>$A$5&gt;6</formula>
    </cfRule>
  </conditionalFormatting>
  <conditionalFormatting sqref="Z10:Z29 O10:O29">
    <cfRule type="expression" priority="8" dxfId="278" stopIfTrue="1">
      <formula>$A$5&gt;7</formula>
    </cfRule>
  </conditionalFormatting>
  <conditionalFormatting sqref="AA10:AA29 P10:P29">
    <cfRule type="expression" priority="9" dxfId="278" stopIfTrue="1">
      <formula>$A$5&gt;8</formula>
    </cfRule>
  </conditionalFormatting>
  <printOptions horizontalCentered="1"/>
  <pageMargins left="0.3937007874015748" right="0.5118110236220472" top="0.35433070866141736" bottom="0.2362204724409449" header="0.2362204724409449" footer="0.15748031496062992"/>
  <pageSetup fitToHeight="1" fitToWidth="1"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Лист9">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Судьи!P54</f>
        <v>13 марта (вторник)</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43"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94:M94"/>
    <mergeCell ref="B95:M95"/>
    <mergeCell ref="A22:A27"/>
    <mergeCell ref="A29:A34"/>
    <mergeCell ref="A36:A41"/>
    <mergeCell ref="A43:A48"/>
    <mergeCell ref="A99:M99"/>
    <mergeCell ref="A85:A90"/>
    <mergeCell ref="A78:A83"/>
    <mergeCell ref="A71:A76"/>
    <mergeCell ref="B92:M92"/>
    <mergeCell ref="B93:M93"/>
    <mergeCell ref="A57:A62"/>
    <mergeCell ref="A64:A69"/>
    <mergeCell ref="B1:M1"/>
    <mergeCell ref="B2:M2"/>
    <mergeCell ref="B3:M3"/>
    <mergeCell ref="B5:M5"/>
    <mergeCell ref="B4:M4"/>
    <mergeCell ref="A50:A55"/>
    <mergeCell ref="A8:A13"/>
    <mergeCell ref="A15:A20"/>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88:M88 B60:M60 B11:M11">
    <cfRule type="cellIs" priority="5" dxfId="0"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62" r:id="rId3"/>
  <drawing r:id="rId2"/>
  <legacyDrawing r:id="rId1"/>
</worksheet>
</file>

<file path=xl/worksheets/sheet11.xml><?xml version="1.0" encoding="utf-8"?>
<worksheet xmlns="http://schemas.openxmlformats.org/spreadsheetml/2006/main" xmlns:r="http://schemas.openxmlformats.org/officeDocument/2006/relationships">
  <sheetPr codeName="Лист10">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2.875" style="144" customWidth="1"/>
    <col min="2" max="2" width="8.75390625" style="144" customWidth="1"/>
    <col min="3" max="3" width="4.75390625" style="144" customWidth="1"/>
    <col min="4" max="4" width="4.375" style="144" hidden="1" customWidth="1"/>
    <col min="5" max="5" width="30.625" style="144" hidden="1" customWidth="1"/>
    <col min="6" max="6" width="16.75390625" style="144" customWidth="1"/>
    <col min="7" max="7" width="5.00390625" style="144" customWidth="1"/>
    <col min="8" max="8" width="13.25390625" style="144" customWidth="1"/>
    <col min="9" max="9" width="0.74609375" style="144" customWidth="1"/>
    <col min="10" max="10" width="20.75390625" style="144" customWidth="1"/>
    <col min="11" max="11" width="21.125" style="144" hidden="1" customWidth="1"/>
    <col min="12" max="12" width="1.00390625" style="144" customWidth="1"/>
    <col min="13" max="13" width="15.75390625" style="144" customWidth="1"/>
    <col min="14" max="14" width="37.00390625" style="144" hidden="1" customWidth="1"/>
    <col min="15" max="15" width="1.00390625" style="144" customWidth="1"/>
    <col min="16" max="16" width="15.25390625" style="144" customWidth="1"/>
    <col min="17" max="17" width="37.00390625" style="152" hidden="1" customWidth="1"/>
    <col min="18" max="18" width="4.75390625" style="152" hidden="1" customWidth="1"/>
    <col min="19" max="19" width="8.75390625" style="152" hidden="1" customWidth="1"/>
    <col min="20" max="20" width="18.25390625" style="152" hidden="1" customWidth="1"/>
    <col min="21" max="22" width="8.75390625" style="152" hidden="1" customWidth="1"/>
    <col min="23" max="23" width="10.625" style="149" customWidth="1"/>
    <col min="24" max="26" width="9.125" style="144" customWidth="1"/>
    <col min="27" max="27" width="34.375" style="145" hidden="1" customWidth="1"/>
    <col min="28" max="28" width="9.125" style="145" hidden="1" customWidth="1"/>
    <col min="29" max="31" width="9.125" style="144" hidden="1" customWidth="1"/>
    <col min="32" max="16384" width="9.125" style="144" customWidth="1"/>
  </cols>
  <sheetData>
    <row r="1" spans="1:25" ht="18" customHeight="1">
      <c r="A1" s="218"/>
      <c r="B1" s="212"/>
      <c r="C1" s="212"/>
      <c r="D1" s="212"/>
      <c r="E1" s="212"/>
      <c r="F1" s="1073"/>
      <c r="G1" s="1073"/>
      <c r="H1" s="1073"/>
      <c r="I1" s="1073"/>
      <c r="J1" s="1073"/>
      <c r="K1" s="1073"/>
      <c r="L1" s="1073"/>
      <c r="M1" s="1073"/>
      <c r="N1" s="1073"/>
      <c r="O1" s="1073"/>
      <c r="P1" s="1073"/>
      <c r="Q1" s="212"/>
      <c r="R1" s="212"/>
      <c r="S1" s="212"/>
      <c r="T1" s="212"/>
      <c r="U1" s="212"/>
      <c r="V1" s="212"/>
      <c r="W1" s="214"/>
      <c r="X1" s="170"/>
      <c r="Y1" s="170"/>
    </row>
    <row r="2" spans="1:28" s="146" customFormat="1" ht="18" customHeight="1">
      <c r="A2" s="217"/>
      <c r="B2" s="215"/>
      <c r="C2" s="215"/>
      <c r="D2" s="215"/>
      <c r="E2" s="215"/>
      <c r="F2" s="1067"/>
      <c r="G2" s="1067"/>
      <c r="H2" s="1067"/>
      <c r="I2" s="1067"/>
      <c r="J2" s="1067"/>
      <c r="K2" s="1067"/>
      <c r="L2" s="1067"/>
      <c r="M2" s="1067"/>
      <c r="N2" s="1067"/>
      <c r="O2" s="1067"/>
      <c r="P2" s="1067"/>
      <c r="Q2" s="1066"/>
      <c r="R2" s="1066"/>
      <c r="S2" s="1066"/>
      <c r="T2" s="1066"/>
      <c r="U2" s="1066"/>
      <c r="V2" s="1066"/>
      <c r="W2" s="1066"/>
      <c r="X2" s="411"/>
      <c r="Y2" s="411"/>
      <c r="Z2" s="147"/>
      <c r="AA2" s="148"/>
      <c r="AB2" s="148"/>
    </row>
    <row r="3" spans="1:28" s="146" customFormat="1" ht="21" customHeight="1">
      <c r="A3" s="217"/>
      <c r="B3" s="412"/>
      <c r="C3" s="412"/>
      <c r="D3" s="412"/>
      <c r="E3" s="412"/>
      <c r="F3" s="1070"/>
      <c r="G3" s="1070"/>
      <c r="H3" s="1070"/>
      <c r="I3" s="1070"/>
      <c r="J3" s="1070"/>
      <c r="K3" s="1070"/>
      <c r="L3" s="1070"/>
      <c r="M3" s="1070"/>
      <c r="N3" s="1070"/>
      <c r="O3" s="1070"/>
      <c r="P3" s="1070"/>
      <c r="Q3" s="1070"/>
      <c r="R3" s="216"/>
      <c r="S3" s="216"/>
      <c r="T3" s="216"/>
      <c r="U3" s="216"/>
      <c r="V3" s="216"/>
      <c r="W3" s="412"/>
      <c r="X3" s="217"/>
      <c r="Y3" s="217"/>
      <c r="AA3" s="148"/>
      <c r="AB3" s="148"/>
    </row>
    <row r="4" spans="1:28" s="146" customFormat="1" ht="9.75" customHeight="1">
      <c r="A4" s="217"/>
      <c r="B4" s="412"/>
      <c r="C4" s="412"/>
      <c r="D4" s="412"/>
      <c r="E4" s="412"/>
      <c r="F4" s="1071"/>
      <c r="G4" s="1071"/>
      <c r="H4" s="1071"/>
      <c r="I4" s="1071"/>
      <c r="J4" s="1071"/>
      <c r="K4" s="1071"/>
      <c r="L4" s="1071"/>
      <c r="M4" s="1071"/>
      <c r="N4" s="1071"/>
      <c r="O4" s="1071"/>
      <c r="P4" s="1071"/>
      <c r="Q4" s="1071"/>
      <c r="R4" s="412"/>
      <c r="S4" s="412"/>
      <c r="T4" s="412"/>
      <c r="U4" s="412"/>
      <c r="V4" s="412"/>
      <c r="W4" s="219"/>
      <c r="X4" s="217"/>
      <c r="Y4" s="217"/>
      <c r="AA4" s="148"/>
      <c r="AB4" s="148"/>
    </row>
    <row r="5" spans="1:25" ht="12.75" customHeight="1">
      <c r="A5" s="170"/>
      <c r="B5" s="170"/>
      <c r="C5" s="170"/>
      <c r="D5" s="170"/>
      <c r="E5" s="170"/>
      <c r="F5" s="1072"/>
      <c r="G5" s="1072"/>
      <c r="H5" s="1072"/>
      <c r="I5" s="1072"/>
      <c r="J5" s="1072"/>
      <c r="K5" s="1072"/>
      <c r="L5" s="408"/>
      <c r="M5" s="1059"/>
      <c r="N5" s="1059"/>
      <c r="O5" s="1059"/>
      <c r="P5" s="215"/>
      <c r="Q5" s="169"/>
      <c r="R5" s="169"/>
      <c r="S5" s="169"/>
      <c r="T5" s="169"/>
      <c r="U5" s="169"/>
      <c r="V5" s="169"/>
      <c r="W5" s="404"/>
      <c r="X5" s="170"/>
      <c r="Y5" s="170"/>
    </row>
    <row r="6" spans="1:25" ht="5.25" customHeight="1">
      <c r="A6" s="170"/>
      <c r="B6" s="170"/>
      <c r="C6" s="170"/>
      <c r="D6" s="170"/>
      <c r="E6" s="170"/>
      <c r="F6" s="1069"/>
      <c r="G6" s="1069"/>
      <c r="H6" s="1069"/>
      <c r="I6" s="1069"/>
      <c r="J6" s="1069"/>
      <c r="K6" s="1069"/>
      <c r="L6" s="1069"/>
      <c r="M6" s="1069"/>
      <c r="N6" s="1069"/>
      <c r="O6" s="219"/>
      <c r="P6" s="219"/>
      <c r="Q6" s="221"/>
      <c r="R6" s="221"/>
      <c r="S6" s="221"/>
      <c r="T6" s="221"/>
      <c r="U6" s="221"/>
      <c r="V6" s="221"/>
      <c r="W6" s="219"/>
      <c r="X6" s="170"/>
      <c r="Y6" s="170"/>
    </row>
    <row r="7" spans="1:28" s="150" customFormat="1" ht="12.75">
      <c r="A7" s="1062"/>
      <c r="B7" s="1062"/>
      <c r="C7" s="1062"/>
      <c r="D7" s="413"/>
      <c r="E7" s="413"/>
      <c r="F7" s="403"/>
      <c r="G7" s="223"/>
      <c r="H7" s="414"/>
      <c r="I7" s="418"/>
      <c r="J7" s="1065"/>
      <c r="K7" s="1065"/>
      <c r="L7" s="1065"/>
      <c r="M7" s="223"/>
      <c r="N7" s="1068"/>
      <c r="O7" s="1068"/>
      <c r="P7" s="1068"/>
      <c r="Q7" s="1058"/>
      <c r="R7" s="1058"/>
      <c r="S7" s="1058"/>
      <c r="T7" s="1058"/>
      <c r="U7" s="1058"/>
      <c r="V7" s="1058"/>
      <c r="W7" s="1058"/>
      <c r="X7" s="419"/>
      <c r="Y7" s="419"/>
      <c r="AA7" s="151"/>
      <c r="AB7" s="151"/>
    </row>
    <row r="8" spans="1:25" ht="9" customHeight="1">
      <c r="A8" s="170"/>
      <c r="B8" s="170"/>
      <c r="C8" s="170"/>
      <c r="D8" s="170"/>
      <c r="E8" s="170"/>
      <c r="F8" s="170"/>
      <c r="G8" s="170"/>
      <c r="H8" s="170"/>
      <c r="I8" s="170"/>
      <c r="J8" s="170"/>
      <c r="K8" s="170"/>
      <c r="L8" s="170"/>
      <c r="M8" s="170"/>
      <c r="N8" s="170"/>
      <c r="O8" s="170"/>
      <c r="P8" s="170"/>
      <c r="Q8" s="172"/>
      <c r="R8" s="172"/>
      <c r="S8" s="172"/>
      <c r="T8" s="172"/>
      <c r="U8" s="172"/>
      <c r="V8" s="172"/>
      <c r="W8" s="219"/>
      <c r="X8" s="170"/>
      <c r="Y8" s="170"/>
    </row>
    <row r="9" spans="1:25" ht="9.75" customHeight="1">
      <c r="A9" s="170"/>
      <c r="B9" s="170"/>
      <c r="C9" s="212"/>
      <c r="D9" s="212"/>
      <c r="E9" s="239"/>
      <c r="F9" s="1074"/>
      <c r="G9" s="1074"/>
      <c r="H9" s="1074"/>
      <c r="I9" s="1074"/>
      <c r="J9" s="1074"/>
      <c r="K9" s="1074"/>
      <c r="L9" s="1074"/>
      <c r="M9" s="1074"/>
      <c r="N9" s="1074"/>
      <c r="O9" s="1074"/>
      <c r="P9" s="1074"/>
      <c r="Q9" s="553"/>
      <c r="R9" s="212"/>
      <c r="S9" s="212"/>
      <c r="T9" s="212"/>
      <c r="U9" s="212"/>
      <c r="V9" s="212"/>
      <c r="W9" s="214"/>
      <c r="X9" s="170"/>
      <c r="Y9" s="170"/>
    </row>
    <row r="10" spans="1:25" ht="8.25" customHeight="1" thickBot="1">
      <c r="A10" s="170"/>
      <c r="B10" s="420"/>
      <c r="C10" s="421"/>
      <c r="D10" s="422"/>
      <c r="E10" s="554"/>
      <c r="F10" s="554"/>
      <c r="G10" s="554"/>
      <c r="H10" s="554"/>
      <c r="I10" s="554"/>
      <c r="J10" s="554"/>
      <c r="K10" s="554"/>
      <c r="L10" s="554"/>
      <c r="M10" s="554"/>
      <c r="N10" s="554"/>
      <c r="O10" s="554"/>
      <c r="P10" s="554"/>
      <c r="Q10" s="554"/>
      <c r="R10" s="420"/>
      <c r="S10" s="420"/>
      <c r="T10" s="420"/>
      <c r="U10" s="420"/>
      <c r="V10" s="420"/>
      <c r="W10" s="219"/>
      <c r="X10" s="170"/>
      <c r="Y10" s="170"/>
    </row>
    <row r="11" spans="1:28" s="153" customFormat="1" ht="24" customHeight="1" thickBot="1" thickTop="1">
      <c r="A11" s="423"/>
      <c r="B11" s="423"/>
      <c r="C11" s="424"/>
      <c r="D11" s="425"/>
      <c r="E11" s="1028"/>
      <c r="F11" s="1029"/>
      <c r="G11" s="1029"/>
      <c r="H11" s="555"/>
      <c r="I11" s="1060"/>
      <c r="J11" s="1061"/>
      <c r="K11" s="1061"/>
      <c r="L11" s="552"/>
      <c r="M11" s="556"/>
      <c r="N11" s="556"/>
      <c r="O11" s="556"/>
      <c r="P11" s="556"/>
      <c r="Q11" s="556"/>
      <c r="R11" s="426"/>
      <c r="S11" s="426"/>
      <c r="T11" s="426"/>
      <c r="U11" s="426"/>
      <c r="V11" s="426"/>
      <c r="W11" s="426"/>
      <c r="X11" s="225"/>
      <c r="Y11" s="225"/>
      <c r="AA11" s="154"/>
      <c r="AB11" s="154"/>
    </row>
    <row r="12" spans="1:28" s="153" customFormat="1" ht="9.75" customHeight="1" thickTop="1">
      <c r="A12" s="1034"/>
      <c r="B12" s="1046"/>
      <c r="C12" s="1039"/>
      <c r="D12" s="1048"/>
      <c r="E12" s="1026"/>
      <c r="F12" s="1075"/>
      <c r="G12" s="1030"/>
      <c r="H12" s="1020"/>
      <c r="I12" s="396"/>
      <c r="J12" s="396"/>
      <c r="K12" s="427"/>
      <c r="L12" s="428"/>
      <c r="M12" s="428"/>
      <c r="N12" s="427"/>
      <c r="O12" s="429"/>
      <c r="P12" s="429"/>
      <c r="Q12" s="431"/>
      <c r="R12" s="432"/>
      <c r="S12" s="432"/>
      <c r="T12" s="432"/>
      <c r="U12" s="432"/>
      <c r="V12" s="432"/>
      <c r="W12" s="430"/>
      <c r="X12" s="225"/>
      <c r="Y12" s="225"/>
      <c r="AA12" s="154"/>
      <c r="AB12" s="154"/>
    </row>
    <row r="13" spans="1:31" ht="9.75" customHeight="1">
      <c r="A13" s="1035"/>
      <c r="B13" s="1047"/>
      <c r="C13" s="1040"/>
      <c r="D13" s="1049"/>
      <c r="E13" s="1023"/>
      <c r="F13" s="1025"/>
      <c r="G13" s="1031"/>
      <c r="H13" s="1021"/>
      <c r="I13" s="239"/>
      <c r="J13" s="1008"/>
      <c r="K13" s="1005"/>
      <c r="L13" s="234"/>
      <c r="M13" s="472"/>
      <c r="N13" s="433"/>
      <c r="O13" s="239"/>
      <c r="P13" s="458"/>
      <c r="Q13" s="434"/>
      <c r="R13" s="435"/>
      <c r="S13" s="436"/>
      <c r="T13" s="436"/>
      <c r="U13" s="436"/>
      <c r="V13" s="436"/>
      <c r="W13" s="437"/>
      <c r="X13" s="233"/>
      <c r="Y13" s="170"/>
      <c r="AE13" s="179" t="s">
        <v>92</v>
      </c>
    </row>
    <row r="14" spans="1:25" ht="9.75" customHeight="1">
      <c r="A14" s="1035"/>
      <c r="B14" s="1041"/>
      <c r="C14" s="1041"/>
      <c r="D14" s="1042"/>
      <c r="E14" s="1022"/>
      <c r="F14" s="1027"/>
      <c r="G14" s="1027"/>
      <c r="H14" s="1016"/>
      <c r="I14" s="239"/>
      <c r="J14" s="1010"/>
      <c r="K14" s="1006"/>
      <c r="L14" s="234"/>
      <c r="M14" s="472"/>
      <c r="N14" s="433"/>
      <c r="O14" s="239"/>
      <c r="P14" s="429"/>
      <c r="Q14" s="438"/>
      <c r="R14" s="435"/>
      <c r="S14" s="439"/>
      <c r="T14" s="439"/>
      <c r="U14" s="439"/>
      <c r="V14" s="439"/>
      <c r="W14" s="437"/>
      <c r="X14" s="233"/>
      <c r="Y14" s="170"/>
    </row>
    <row r="15" spans="1:31" ht="9.75" customHeight="1">
      <c r="A15" s="1035"/>
      <c r="B15" s="1040"/>
      <c r="C15" s="1040"/>
      <c r="D15" s="1043"/>
      <c r="E15" s="1023"/>
      <c r="F15" s="1021"/>
      <c r="G15" s="1021"/>
      <c r="H15" s="1017"/>
      <c r="I15" s="440"/>
      <c r="J15" s="1018"/>
      <c r="K15" s="441"/>
      <c r="L15" s="1007"/>
      <c r="M15" s="1008"/>
      <c r="N15" s="1053"/>
      <c r="O15" s="442"/>
      <c r="P15" s="472"/>
      <c r="Q15" s="438"/>
      <c r="R15" s="435"/>
      <c r="S15" s="439"/>
      <c r="T15" s="439"/>
      <c r="U15" s="439"/>
      <c r="V15" s="439"/>
      <c r="W15" s="437"/>
      <c r="X15" s="233"/>
      <c r="Y15" s="170"/>
      <c r="AA15" s="156" t="s">
        <v>71</v>
      </c>
      <c r="AB15" s="1080">
        <v>1</v>
      </c>
      <c r="AC15" s="1001">
        <v>15</v>
      </c>
      <c r="AD15" s="1002">
        <v>9</v>
      </c>
      <c r="AE15" s="1000" t="b">
        <v>0</v>
      </c>
    </row>
    <row r="16" spans="1:31" ht="9.75" customHeight="1">
      <c r="A16" s="1035"/>
      <c r="B16" s="1041"/>
      <c r="C16" s="1041"/>
      <c r="D16" s="1042"/>
      <c r="E16" s="1022"/>
      <c r="F16" s="1027"/>
      <c r="G16" s="1027"/>
      <c r="H16" s="1027"/>
      <c r="I16" s="234"/>
      <c r="J16" s="1019"/>
      <c r="K16" s="443"/>
      <c r="L16" s="1009"/>
      <c r="M16" s="1010"/>
      <c r="N16" s="1054"/>
      <c r="O16" s="442"/>
      <c r="P16" s="458"/>
      <c r="Q16" s="438"/>
      <c r="R16" s="435"/>
      <c r="S16" s="439"/>
      <c r="T16" s="439"/>
      <c r="U16" s="439"/>
      <c r="V16" s="439"/>
      <c r="W16" s="437"/>
      <c r="X16" s="233"/>
      <c r="Y16" s="170"/>
      <c r="AA16" s="157"/>
      <c r="AB16" s="1080"/>
      <c r="AC16" s="1001"/>
      <c r="AD16" s="1002"/>
      <c r="AE16" s="1000"/>
    </row>
    <row r="17" spans="1:31" ht="9.75" customHeight="1">
      <c r="A17" s="1035"/>
      <c r="B17" s="1040"/>
      <c r="C17" s="1040"/>
      <c r="D17" s="1043"/>
      <c r="E17" s="1023"/>
      <c r="F17" s="1021"/>
      <c r="G17" s="1021"/>
      <c r="H17" s="1021"/>
      <c r="I17" s="239"/>
      <c r="J17" s="1011"/>
      <c r="K17" s="1005"/>
      <c r="L17" s="397"/>
      <c r="M17" s="1018"/>
      <c r="N17" s="444"/>
      <c r="O17" s="445"/>
      <c r="P17" s="458"/>
      <c r="Q17" s="438"/>
      <c r="R17" s="435"/>
      <c r="S17" s="439"/>
      <c r="T17" s="439"/>
      <c r="U17" s="439"/>
      <c r="V17" s="439"/>
      <c r="W17" s="437"/>
      <c r="X17" s="233"/>
      <c r="Y17" s="170"/>
      <c r="AA17" s="158">
        <f>IF(AE15,F12,"")</f>
      </c>
      <c r="AB17" s="1080"/>
      <c r="AC17" s="1001"/>
      <c r="AD17" s="1002"/>
      <c r="AE17" s="1000"/>
    </row>
    <row r="18" spans="1:31" ht="9.75" customHeight="1">
      <c r="A18" s="1035"/>
      <c r="B18" s="1041"/>
      <c r="C18" s="1041"/>
      <c r="D18" s="1042"/>
      <c r="E18" s="1022"/>
      <c r="F18" s="1027"/>
      <c r="G18" s="1027"/>
      <c r="H18" s="1016"/>
      <c r="I18" s="239"/>
      <c r="J18" s="1012"/>
      <c r="K18" s="1006"/>
      <c r="L18" s="417"/>
      <c r="M18" s="1019"/>
      <c r="N18" s="446"/>
      <c r="O18" s="445"/>
      <c r="P18" s="472"/>
      <c r="Q18" s="438"/>
      <c r="R18" s="435"/>
      <c r="S18" s="439"/>
      <c r="T18" s="439"/>
      <c r="U18" s="439"/>
      <c r="V18" s="439"/>
      <c r="W18" s="437"/>
      <c r="X18" s="233"/>
      <c r="Y18" s="170"/>
      <c r="AA18" s="159" t="s">
        <v>2</v>
      </c>
      <c r="AB18" s="1080"/>
      <c r="AC18" s="1001"/>
      <c r="AD18" s="1002"/>
      <c r="AE18" s="1000"/>
    </row>
    <row r="19" spans="1:31" ht="9.75" customHeight="1">
      <c r="A19" s="1035"/>
      <c r="B19" s="1040"/>
      <c r="C19" s="1040"/>
      <c r="D19" s="1043"/>
      <c r="E19" s="1023"/>
      <c r="F19" s="1021"/>
      <c r="G19" s="1021"/>
      <c r="H19" s="1017"/>
      <c r="I19" s="440"/>
      <c r="J19" s="1013"/>
      <c r="K19" s="441"/>
      <c r="L19" s="447"/>
      <c r="M19" s="557"/>
      <c r="N19" s="448"/>
      <c r="O19" s="1076"/>
      <c r="P19" s="1077"/>
      <c r="Q19" s="438"/>
      <c r="R19" s="449"/>
      <c r="S19" s="409"/>
      <c r="T19" s="409"/>
      <c r="U19" s="409"/>
      <c r="V19" s="409"/>
      <c r="W19" s="437"/>
      <c r="X19" s="233"/>
      <c r="Y19" s="170"/>
      <c r="AA19" s="160">
        <f>IF(AE15,F14,"")</f>
      </c>
      <c r="AB19" s="1080"/>
      <c r="AC19" s="1001"/>
      <c r="AD19" s="1002"/>
      <c r="AE19" s="1000"/>
    </row>
    <row r="20" spans="1:31" ht="9.75" customHeight="1">
      <c r="A20" s="1035"/>
      <c r="B20" s="1041"/>
      <c r="C20" s="1041"/>
      <c r="D20" s="1042"/>
      <c r="E20" s="1022"/>
      <c r="F20" s="1027"/>
      <c r="G20" s="1027"/>
      <c r="H20" s="1027"/>
      <c r="I20" s="234"/>
      <c r="J20" s="1015"/>
      <c r="K20" s="443"/>
      <c r="L20" s="447"/>
      <c r="M20" s="558"/>
      <c r="N20" s="450"/>
      <c r="O20" s="1078"/>
      <c r="P20" s="1079"/>
      <c r="Q20" s="451"/>
      <c r="R20" s="452"/>
      <c r="S20" s="452"/>
      <c r="T20" s="452"/>
      <c r="U20" s="452"/>
      <c r="V20" s="452"/>
      <c r="W20" s="235"/>
      <c r="X20" s="233"/>
      <c r="Y20" s="170"/>
      <c r="AA20" s="162"/>
      <c r="AB20" s="1080"/>
      <c r="AC20" s="1001"/>
      <c r="AD20" s="1002"/>
      <c r="AE20" s="1000"/>
    </row>
    <row r="21" spans="1:31" ht="9.75" customHeight="1">
      <c r="A21" s="1035"/>
      <c r="B21" s="1040"/>
      <c r="C21" s="1040"/>
      <c r="D21" s="1043"/>
      <c r="E21" s="1023"/>
      <c r="F21" s="1021"/>
      <c r="G21" s="1021"/>
      <c r="H21" s="1021"/>
      <c r="I21" s="239"/>
      <c r="J21" s="1008"/>
      <c r="K21" s="1005"/>
      <c r="L21" s="234"/>
      <c r="M21" s="558"/>
      <c r="N21" s="450"/>
      <c r="O21" s="453"/>
      <c r="P21" s="1013"/>
      <c r="Q21" s="1003"/>
      <c r="R21" s="454"/>
      <c r="S21" s="455"/>
      <c r="T21" s="455"/>
      <c r="U21" s="455"/>
      <c r="V21" s="455"/>
      <c r="W21" s="235"/>
      <c r="X21" s="233"/>
      <c r="Y21" s="170"/>
      <c r="AA21" s="163">
        <v>1</v>
      </c>
      <c r="AB21" s="1080"/>
      <c r="AC21" s="1001"/>
      <c r="AD21" s="1002"/>
      <c r="AE21" s="1000"/>
    </row>
    <row r="22" spans="1:31" ht="9.75" customHeight="1">
      <c r="A22" s="1035"/>
      <c r="B22" s="1041"/>
      <c r="C22" s="1041"/>
      <c r="D22" s="1042"/>
      <c r="E22" s="1022"/>
      <c r="F22" s="1027"/>
      <c r="G22" s="1027"/>
      <c r="H22" s="1016"/>
      <c r="I22" s="239"/>
      <c r="J22" s="1010"/>
      <c r="K22" s="1006"/>
      <c r="L22" s="234"/>
      <c r="M22" s="558"/>
      <c r="N22" s="448"/>
      <c r="O22" s="456"/>
      <c r="P22" s="1015"/>
      <c r="Q22" s="1004"/>
      <c r="R22" s="454"/>
      <c r="S22" s="455"/>
      <c r="T22" s="455"/>
      <c r="U22" s="455"/>
      <c r="V22" s="455"/>
      <c r="W22" s="437"/>
      <c r="X22" s="233"/>
      <c r="Y22" s="170"/>
      <c r="AA22" s="156" t="s">
        <v>3</v>
      </c>
      <c r="AB22" s="1080">
        <v>2</v>
      </c>
      <c r="AC22" s="1001">
        <v>19</v>
      </c>
      <c r="AD22" s="1002">
        <v>9</v>
      </c>
      <c r="AE22" s="1000" t="b">
        <v>0</v>
      </c>
    </row>
    <row r="23" spans="1:31" ht="9.75" customHeight="1">
      <c r="A23" s="1035"/>
      <c r="B23" s="1040"/>
      <c r="C23" s="1040"/>
      <c r="D23" s="1043"/>
      <c r="E23" s="1023"/>
      <c r="F23" s="1021"/>
      <c r="G23" s="1021"/>
      <c r="H23" s="1017"/>
      <c r="I23" s="440"/>
      <c r="J23" s="1018"/>
      <c r="K23" s="444"/>
      <c r="L23" s="1007"/>
      <c r="M23" s="1011"/>
      <c r="N23" s="1055"/>
      <c r="O23" s="457"/>
      <c r="P23" s="458"/>
      <c r="Q23" s="438"/>
      <c r="R23" s="435"/>
      <c r="S23" s="439"/>
      <c r="T23" s="439"/>
      <c r="U23" s="439"/>
      <c r="V23" s="439"/>
      <c r="W23" s="437"/>
      <c r="X23" s="233"/>
      <c r="Y23" s="170"/>
      <c r="AA23" s="164"/>
      <c r="AB23" s="1080"/>
      <c r="AC23" s="1001"/>
      <c r="AD23" s="1002"/>
      <c r="AE23" s="1000"/>
    </row>
    <row r="24" spans="1:31" ht="9.75" customHeight="1">
      <c r="A24" s="1035"/>
      <c r="B24" s="1041"/>
      <c r="C24" s="1041"/>
      <c r="D24" s="1042"/>
      <c r="E24" s="1022"/>
      <c r="F24" s="1027"/>
      <c r="G24" s="1027"/>
      <c r="H24" s="1027"/>
      <c r="I24" s="234"/>
      <c r="J24" s="1019"/>
      <c r="K24" s="446"/>
      <c r="L24" s="1009"/>
      <c r="M24" s="1012"/>
      <c r="N24" s="1056"/>
      <c r="O24" s="457"/>
      <c r="P24" s="458"/>
      <c r="Q24" s="438"/>
      <c r="R24" s="435"/>
      <c r="S24" s="439"/>
      <c r="T24" s="439"/>
      <c r="U24" s="439"/>
      <c r="V24" s="439"/>
      <c r="W24" s="235"/>
      <c r="X24" s="233"/>
      <c r="Y24" s="170"/>
      <c r="AA24" s="158">
        <f>IF(AE22,F16,"")</f>
      </c>
      <c r="AB24" s="1080"/>
      <c r="AC24" s="1001"/>
      <c r="AD24" s="1002"/>
      <c r="AE24" s="1000"/>
    </row>
    <row r="25" spans="1:31" ht="9.75" customHeight="1">
      <c r="A25" s="1035"/>
      <c r="B25" s="1040"/>
      <c r="C25" s="1040"/>
      <c r="D25" s="1043"/>
      <c r="E25" s="1023"/>
      <c r="F25" s="1021"/>
      <c r="G25" s="1021"/>
      <c r="H25" s="1021"/>
      <c r="I25" s="239"/>
      <c r="J25" s="1011"/>
      <c r="K25" s="1005"/>
      <c r="L25" s="398"/>
      <c r="M25" s="1063"/>
      <c r="N25" s="441"/>
      <c r="O25" s="447"/>
      <c r="P25" s="458"/>
      <c r="Q25" s="438"/>
      <c r="R25" s="435"/>
      <c r="S25" s="439"/>
      <c r="T25" s="439"/>
      <c r="U25" s="439"/>
      <c r="V25" s="439"/>
      <c r="W25" s="235"/>
      <c r="X25" s="233"/>
      <c r="Y25" s="170"/>
      <c r="AA25" s="159" t="s">
        <v>2</v>
      </c>
      <c r="AB25" s="1080"/>
      <c r="AC25" s="1001"/>
      <c r="AD25" s="1002"/>
      <c r="AE25" s="1000"/>
    </row>
    <row r="26" spans="1:31" ht="9.75" customHeight="1">
      <c r="A26" s="1035"/>
      <c r="B26" s="1044"/>
      <c r="C26" s="1041"/>
      <c r="D26" s="1042"/>
      <c r="E26" s="1022"/>
      <c r="F26" s="1027"/>
      <c r="G26" s="1027"/>
      <c r="H26" s="1016"/>
      <c r="I26" s="239"/>
      <c r="J26" s="1012"/>
      <c r="K26" s="1006"/>
      <c r="L26" s="417"/>
      <c r="M26" s="1064"/>
      <c r="N26" s="443"/>
      <c r="O26" s="447"/>
      <c r="P26" s="458"/>
      <c r="Q26" s="438"/>
      <c r="R26" s="435"/>
      <c r="S26" s="439"/>
      <c r="T26" s="439"/>
      <c r="U26" s="439"/>
      <c r="V26" s="439"/>
      <c r="W26" s="437"/>
      <c r="X26" s="233"/>
      <c r="Y26" s="170"/>
      <c r="AA26" s="160">
        <f>IF(AE22,F18,"")</f>
      </c>
      <c r="AB26" s="1080"/>
      <c r="AC26" s="1001"/>
      <c r="AD26" s="1002"/>
      <c r="AE26" s="1000"/>
    </row>
    <row r="27" spans="1:31" ht="9.75" customHeight="1">
      <c r="A27" s="1036"/>
      <c r="B27" s="1045"/>
      <c r="C27" s="1040"/>
      <c r="D27" s="1043"/>
      <c r="E27" s="1023"/>
      <c r="F27" s="1021"/>
      <c r="G27" s="1021"/>
      <c r="H27" s="1017"/>
      <c r="I27" s="440"/>
      <c r="J27" s="1013"/>
      <c r="K27" s="441"/>
      <c r="L27" s="447"/>
      <c r="M27" s="458"/>
      <c r="N27" s="434"/>
      <c r="O27" s="458"/>
      <c r="P27" s="458"/>
      <c r="Q27" s="434"/>
      <c r="R27" s="435"/>
      <c r="S27" s="436"/>
      <c r="T27" s="436"/>
      <c r="U27" s="436"/>
      <c r="V27" s="436"/>
      <c r="W27" s="235"/>
      <c r="X27" s="233"/>
      <c r="Y27" s="170"/>
      <c r="AA27" s="165"/>
      <c r="AB27" s="1080"/>
      <c r="AC27" s="1001"/>
      <c r="AD27" s="1002"/>
      <c r="AE27" s="1000"/>
    </row>
    <row r="28" spans="1:31" ht="9.75" customHeight="1" thickBot="1">
      <c r="A28" s="459"/>
      <c r="B28" s="460"/>
      <c r="C28" s="461"/>
      <c r="D28" s="462"/>
      <c r="E28" s="463"/>
      <c r="F28" s="464"/>
      <c r="G28" s="464"/>
      <c r="H28" s="464"/>
      <c r="I28" s="559"/>
      <c r="J28" s="1014"/>
      <c r="K28" s="416"/>
      <c r="L28" s="402"/>
      <c r="M28" s="466"/>
      <c r="N28" s="465"/>
      <c r="O28" s="466"/>
      <c r="P28" s="402"/>
      <c r="Q28" s="416"/>
      <c r="R28" s="467"/>
      <c r="S28" s="468"/>
      <c r="T28" s="468"/>
      <c r="U28" s="468"/>
      <c r="V28" s="468"/>
      <c r="W28" s="469"/>
      <c r="X28" s="233"/>
      <c r="Y28" s="170"/>
      <c r="AA28" s="163">
        <v>2</v>
      </c>
      <c r="AB28" s="1080"/>
      <c r="AC28" s="1001"/>
      <c r="AD28" s="1002"/>
      <c r="AE28" s="1000"/>
    </row>
    <row r="29" spans="1:31" s="153" customFormat="1" ht="9.75" customHeight="1" thickTop="1">
      <c r="A29" s="1034"/>
      <c r="B29" s="1046"/>
      <c r="C29" s="1039"/>
      <c r="D29" s="1048"/>
      <c r="E29" s="1026"/>
      <c r="F29" s="1024"/>
      <c r="G29" s="1030"/>
      <c r="H29" s="1020"/>
      <c r="I29" s="396"/>
      <c r="J29" s="396"/>
      <c r="K29" s="470"/>
      <c r="L29" s="471"/>
      <c r="M29" s="429"/>
      <c r="N29" s="431"/>
      <c r="O29" s="429"/>
      <c r="P29" s="429"/>
      <c r="Q29" s="431"/>
      <c r="R29" s="432"/>
      <c r="S29" s="432"/>
      <c r="T29" s="432"/>
      <c r="U29" s="432"/>
      <c r="V29" s="432"/>
      <c r="W29" s="430"/>
      <c r="X29" s="225"/>
      <c r="Y29" s="225"/>
      <c r="AA29" s="156" t="s">
        <v>3</v>
      </c>
      <c r="AB29" s="1080">
        <v>3</v>
      </c>
      <c r="AC29" s="1001">
        <v>23</v>
      </c>
      <c r="AD29" s="1002">
        <v>9</v>
      </c>
      <c r="AE29" s="1000" t="b">
        <v>0</v>
      </c>
    </row>
    <row r="30" spans="1:31" ht="9.75" customHeight="1">
      <c r="A30" s="1035"/>
      <c r="B30" s="1047"/>
      <c r="C30" s="1040"/>
      <c r="D30" s="1049"/>
      <c r="E30" s="1023"/>
      <c r="F30" s="1025"/>
      <c r="G30" s="1031"/>
      <c r="H30" s="1021"/>
      <c r="I30" s="239"/>
      <c r="J30" s="1008"/>
      <c r="K30" s="1005"/>
      <c r="L30" s="234"/>
      <c r="M30" s="472"/>
      <c r="N30" s="438"/>
      <c r="O30" s="472"/>
      <c r="P30" s="458"/>
      <c r="Q30" s="434"/>
      <c r="R30" s="435"/>
      <c r="S30" s="436"/>
      <c r="T30" s="436"/>
      <c r="U30" s="436"/>
      <c r="V30" s="436"/>
      <c r="W30" s="437"/>
      <c r="X30" s="233"/>
      <c r="Y30" s="170"/>
      <c r="AA30" s="164"/>
      <c r="AB30" s="1080"/>
      <c r="AC30" s="1001"/>
      <c r="AD30" s="1002"/>
      <c r="AE30" s="1000"/>
    </row>
    <row r="31" spans="1:31" ht="9.75" customHeight="1">
      <c r="A31" s="1035"/>
      <c r="B31" s="1041"/>
      <c r="C31" s="1041"/>
      <c r="D31" s="1042"/>
      <c r="E31" s="1022"/>
      <c r="F31" s="1027"/>
      <c r="G31" s="1057"/>
      <c r="H31" s="1016"/>
      <c r="I31" s="239"/>
      <c r="J31" s="1010"/>
      <c r="K31" s="1006"/>
      <c r="L31" s="234"/>
      <c r="M31" s="472"/>
      <c r="N31" s="438"/>
      <c r="O31" s="472"/>
      <c r="P31" s="472"/>
      <c r="Q31" s="438"/>
      <c r="R31" s="435"/>
      <c r="S31" s="439"/>
      <c r="T31" s="439"/>
      <c r="U31" s="439"/>
      <c r="V31" s="439"/>
      <c r="W31" s="437"/>
      <c r="X31" s="233"/>
      <c r="Y31" s="170"/>
      <c r="AA31" s="158">
        <f>IF(AE29,F20,"")</f>
      </c>
      <c r="AB31" s="1080"/>
      <c r="AC31" s="1001"/>
      <c r="AD31" s="1002"/>
      <c r="AE31" s="1000"/>
    </row>
    <row r="32" spans="1:31" ht="9.75" customHeight="1">
      <c r="A32" s="1035"/>
      <c r="B32" s="1040"/>
      <c r="C32" s="1040"/>
      <c r="D32" s="1043"/>
      <c r="E32" s="1023"/>
      <c r="F32" s="1021"/>
      <c r="G32" s="1010"/>
      <c r="H32" s="1017"/>
      <c r="I32" s="440"/>
      <c r="J32" s="1018"/>
      <c r="K32" s="441"/>
      <c r="L32" s="1007"/>
      <c r="M32" s="1008"/>
      <c r="N32" s="1053"/>
      <c r="O32" s="442"/>
      <c r="P32" s="472"/>
      <c r="Q32" s="438"/>
      <c r="R32" s="435"/>
      <c r="S32" s="439"/>
      <c r="T32" s="439"/>
      <c r="U32" s="439"/>
      <c r="V32" s="439"/>
      <c r="W32" s="437"/>
      <c r="X32" s="233"/>
      <c r="Y32" s="170"/>
      <c r="AA32" s="159" t="s">
        <v>2</v>
      </c>
      <c r="AB32" s="1080"/>
      <c r="AC32" s="1001"/>
      <c r="AD32" s="1002"/>
      <c r="AE32" s="1000"/>
    </row>
    <row r="33" spans="1:31" ht="9.75" customHeight="1">
      <c r="A33" s="1035"/>
      <c r="B33" s="1041"/>
      <c r="C33" s="1041"/>
      <c r="D33" s="1042"/>
      <c r="E33" s="1022"/>
      <c r="F33" s="1027"/>
      <c r="G33" s="1057"/>
      <c r="H33" s="1027"/>
      <c r="I33" s="234"/>
      <c r="J33" s="1019"/>
      <c r="K33" s="443"/>
      <c r="L33" s="1009"/>
      <c r="M33" s="1010"/>
      <c r="N33" s="1054"/>
      <c r="O33" s="442"/>
      <c r="P33" s="458"/>
      <c r="Q33" s="438"/>
      <c r="R33" s="435"/>
      <c r="S33" s="439"/>
      <c r="T33" s="439"/>
      <c r="U33" s="439"/>
      <c r="V33" s="439"/>
      <c r="W33" s="437"/>
      <c r="X33" s="233"/>
      <c r="Y33" s="170"/>
      <c r="AA33" s="160">
        <f>IF(AE29,F22,"")</f>
      </c>
      <c r="AB33" s="1080"/>
      <c r="AC33" s="1001"/>
      <c r="AD33" s="1002"/>
      <c r="AE33" s="1000"/>
    </row>
    <row r="34" spans="1:31" ht="9.75" customHeight="1">
      <c r="A34" s="1035"/>
      <c r="B34" s="1040"/>
      <c r="C34" s="1040"/>
      <c r="D34" s="1043"/>
      <c r="E34" s="1023"/>
      <c r="F34" s="1021"/>
      <c r="G34" s="1010"/>
      <c r="H34" s="1021"/>
      <c r="I34" s="239"/>
      <c r="J34" s="1011"/>
      <c r="K34" s="1005"/>
      <c r="L34" s="397"/>
      <c r="M34" s="1018"/>
      <c r="N34" s="444"/>
      <c r="O34" s="445"/>
      <c r="P34" s="458"/>
      <c r="Q34" s="438"/>
      <c r="R34" s="435"/>
      <c r="S34" s="439"/>
      <c r="T34" s="439"/>
      <c r="U34" s="439"/>
      <c r="V34" s="439"/>
      <c r="W34" s="437"/>
      <c r="X34" s="233"/>
      <c r="Y34" s="170"/>
      <c r="AA34" s="165"/>
      <c r="AB34" s="1080"/>
      <c r="AC34" s="1001"/>
      <c r="AD34" s="1002"/>
      <c r="AE34" s="1000"/>
    </row>
    <row r="35" spans="1:31" ht="9.75" customHeight="1">
      <c r="A35" s="1035"/>
      <c r="B35" s="1041"/>
      <c r="C35" s="1041"/>
      <c r="D35" s="1042"/>
      <c r="E35" s="1022"/>
      <c r="F35" s="1027"/>
      <c r="G35" s="1057"/>
      <c r="H35" s="1016"/>
      <c r="I35" s="239"/>
      <c r="J35" s="1012"/>
      <c r="K35" s="1006"/>
      <c r="L35" s="417"/>
      <c r="M35" s="1019"/>
      <c r="N35" s="446"/>
      <c r="O35" s="445"/>
      <c r="P35" s="472"/>
      <c r="Q35" s="438"/>
      <c r="R35" s="435"/>
      <c r="S35" s="439"/>
      <c r="T35" s="439"/>
      <c r="U35" s="439"/>
      <c r="V35" s="439"/>
      <c r="W35" s="437"/>
      <c r="X35" s="233"/>
      <c r="Y35" s="170"/>
      <c r="AA35" s="163">
        <v>3</v>
      </c>
      <c r="AB35" s="1080"/>
      <c r="AC35" s="1001"/>
      <c r="AD35" s="1002"/>
      <c r="AE35" s="1000"/>
    </row>
    <row r="36" spans="1:31" ht="9.75" customHeight="1">
      <c r="A36" s="1035"/>
      <c r="B36" s="1040"/>
      <c r="C36" s="1040"/>
      <c r="D36" s="1043"/>
      <c r="E36" s="1023"/>
      <c r="F36" s="1021"/>
      <c r="G36" s="1010"/>
      <c r="H36" s="1017"/>
      <c r="I36" s="440"/>
      <c r="J36" s="1013"/>
      <c r="K36" s="441"/>
      <c r="L36" s="447"/>
      <c r="M36" s="557"/>
      <c r="N36" s="448"/>
      <c r="O36" s="1076"/>
      <c r="P36" s="1077"/>
      <c r="Q36" s="438"/>
      <c r="R36" s="449"/>
      <c r="S36" s="409"/>
      <c r="T36" s="409"/>
      <c r="U36" s="409"/>
      <c r="V36" s="409"/>
      <c r="W36" s="437"/>
      <c r="X36" s="233"/>
      <c r="Y36" s="170"/>
      <c r="AA36" s="156" t="s">
        <v>3</v>
      </c>
      <c r="AB36" s="1080">
        <v>4</v>
      </c>
      <c r="AC36" s="1001">
        <v>27</v>
      </c>
      <c r="AD36" s="1002">
        <v>9</v>
      </c>
      <c r="AE36" s="1000" t="b">
        <v>0</v>
      </c>
    </row>
    <row r="37" spans="1:31" ht="9.75" customHeight="1">
      <c r="A37" s="1035"/>
      <c r="B37" s="1041"/>
      <c r="C37" s="1041"/>
      <c r="D37" s="1042"/>
      <c r="E37" s="1022"/>
      <c r="F37" s="1027"/>
      <c r="G37" s="1057"/>
      <c r="H37" s="1027"/>
      <c r="I37" s="234"/>
      <c r="J37" s="1015"/>
      <c r="K37" s="443"/>
      <c r="L37" s="447"/>
      <c r="M37" s="558"/>
      <c r="N37" s="450"/>
      <c r="O37" s="1078"/>
      <c r="P37" s="1079"/>
      <c r="Q37" s="451"/>
      <c r="R37" s="452"/>
      <c r="S37" s="452"/>
      <c r="T37" s="452"/>
      <c r="U37" s="452"/>
      <c r="V37" s="452"/>
      <c r="W37" s="235"/>
      <c r="X37" s="233"/>
      <c r="Y37" s="170"/>
      <c r="AA37" s="164"/>
      <c r="AB37" s="1080"/>
      <c r="AC37" s="1001"/>
      <c r="AD37" s="1002"/>
      <c r="AE37" s="1000"/>
    </row>
    <row r="38" spans="1:31" ht="9.75" customHeight="1">
      <c r="A38" s="1035"/>
      <c r="B38" s="1040"/>
      <c r="C38" s="1040"/>
      <c r="D38" s="1043"/>
      <c r="E38" s="1023"/>
      <c r="F38" s="1021"/>
      <c r="G38" s="1010"/>
      <c r="H38" s="1021"/>
      <c r="I38" s="239"/>
      <c r="J38" s="1008"/>
      <c r="K38" s="1005"/>
      <c r="L38" s="234"/>
      <c r="M38" s="558"/>
      <c r="N38" s="450"/>
      <c r="O38" s="453"/>
      <c r="P38" s="1013"/>
      <c r="Q38" s="441"/>
      <c r="R38" s="454"/>
      <c r="S38" s="455"/>
      <c r="T38" s="455"/>
      <c r="U38" s="455"/>
      <c r="V38" s="455"/>
      <c r="W38" s="235"/>
      <c r="X38" s="233"/>
      <c r="Y38" s="170"/>
      <c r="AA38" s="166">
        <f>IF(AE36,F24,"")</f>
      </c>
      <c r="AB38" s="1080"/>
      <c r="AC38" s="1001"/>
      <c r="AD38" s="1002"/>
      <c r="AE38" s="1000"/>
    </row>
    <row r="39" spans="1:31" ht="9.75" customHeight="1">
      <c r="A39" s="1035"/>
      <c r="B39" s="1041"/>
      <c r="C39" s="1041"/>
      <c r="D39" s="1042"/>
      <c r="E39" s="1022"/>
      <c r="F39" s="1027"/>
      <c r="G39" s="1057"/>
      <c r="H39" s="1016"/>
      <c r="I39" s="239"/>
      <c r="J39" s="1010"/>
      <c r="K39" s="1006"/>
      <c r="L39" s="234"/>
      <c r="M39" s="558"/>
      <c r="N39" s="448"/>
      <c r="O39" s="456"/>
      <c r="P39" s="1015"/>
      <c r="Q39" s="443"/>
      <c r="R39" s="454"/>
      <c r="S39" s="455"/>
      <c r="T39" s="455"/>
      <c r="U39" s="455"/>
      <c r="V39" s="455"/>
      <c r="W39" s="437"/>
      <c r="X39" s="233"/>
      <c r="Y39" s="170"/>
      <c r="AA39" s="167" t="s">
        <v>2</v>
      </c>
      <c r="AB39" s="1080"/>
      <c r="AC39" s="1001"/>
      <c r="AD39" s="1002"/>
      <c r="AE39" s="1000"/>
    </row>
    <row r="40" spans="1:31" ht="9.75" customHeight="1">
      <c r="A40" s="1035"/>
      <c r="B40" s="1040"/>
      <c r="C40" s="1040"/>
      <c r="D40" s="1043"/>
      <c r="E40" s="1023"/>
      <c r="F40" s="1021"/>
      <c r="G40" s="1010"/>
      <c r="H40" s="1017"/>
      <c r="I40" s="440"/>
      <c r="J40" s="1018"/>
      <c r="K40" s="444"/>
      <c r="L40" s="1007"/>
      <c r="M40" s="1011"/>
      <c r="N40" s="1055"/>
      <c r="O40" s="457"/>
      <c r="P40" s="458"/>
      <c r="Q40" s="438"/>
      <c r="R40" s="435"/>
      <c r="S40" s="439"/>
      <c r="T40" s="439"/>
      <c r="U40" s="439"/>
      <c r="V40" s="439"/>
      <c r="W40" s="437"/>
      <c r="X40" s="233"/>
      <c r="Y40" s="170"/>
      <c r="AA40" s="168">
        <f>IF(AE36,F26,"")</f>
      </c>
      <c r="AB40" s="1080"/>
      <c r="AC40" s="1001"/>
      <c r="AD40" s="1002"/>
      <c r="AE40" s="1000"/>
    </row>
    <row r="41" spans="1:31" ht="9.75" customHeight="1">
      <c r="A41" s="1035"/>
      <c r="B41" s="1041"/>
      <c r="C41" s="1041"/>
      <c r="D41" s="1042"/>
      <c r="E41" s="1022"/>
      <c r="F41" s="1027"/>
      <c r="G41" s="1057"/>
      <c r="H41" s="1027"/>
      <c r="I41" s="234"/>
      <c r="J41" s="1019"/>
      <c r="K41" s="446"/>
      <c r="L41" s="1009"/>
      <c r="M41" s="1012"/>
      <c r="N41" s="1056"/>
      <c r="O41" s="457"/>
      <c r="P41" s="458"/>
      <c r="Q41" s="438"/>
      <c r="R41" s="435"/>
      <c r="S41" s="439"/>
      <c r="T41" s="439"/>
      <c r="U41" s="439"/>
      <c r="V41" s="439"/>
      <c r="W41" s="235"/>
      <c r="X41" s="233"/>
      <c r="Y41" s="170"/>
      <c r="AA41" s="165"/>
      <c r="AB41" s="1080"/>
      <c r="AC41" s="1001"/>
      <c r="AD41" s="1002"/>
      <c r="AE41" s="1000"/>
    </row>
    <row r="42" spans="1:31" ht="9.75" customHeight="1">
      <c r="A42" s="1035"/>
      <c r="B42" s="1040"/>
      <c r="C42" s="1040"/>
      <c r="D42" s="1043"/>
      <c r="E42" s="1023"/>
      <c r="F42" s="1021"/>
      <c r="G42" s="1010"/>
      <c r="H42" s="1021"/>
      <c r="I42" s="239"/>
      <c r="J42" s="1011"/>
      <c r="K42" s="1005"/>
      <c r="L42" s="398"/>
      <c r="M42" s="1013"/>
      <c r="N42" s="441"/>
      <c r="O42" s="447"/>
      <c r="P42" s="458"/>
      <c r="Q42" s="438"/>
      <c r="R42" s="435"/>
      <c r="S42" s="439"/>
      <c r="T42" s="439"/>
      <c r="U42" s="439"/>
      <c r="V42" s="439"/>
      <c r="W42" s="235"/>
      <c r="X42" s="233"/>
      <c r="Y42" s="170"/>
      <c r="AA42" s="163">
        <v>4</v>
      </c>
      <c r="AB42" s="1080"/>
      <c r="AC42" s="1001"/>
      <c r="AD42" s="1002"/>
      <c r="AE42" s="1000"/>
    </row>
    <row r="43" spans="1:31" ht="9.75" customHeight="1">
      <c r="A43" s="1035"/>
      <c r="B43" s="1044"/>
      <c r="C43" s="1041"/>
      <c r="D43" s="1042"/>
      <c r="E43" s="1022"/>
      <c r="F43" s="1027"/>
      <c r="G43" s="1027"/>
      <c r="H43" s="1016"/>
      <c r="I43" s="239"/>
      <c r="J43" s="1012"/>
      <c r="K43" s="1006"/>
      <c r="L43" s="417"/>
      <c r="M43" s="1015"/>
      <c r="N43" s="443"/>
      <c r="O43" s="447"/>
      <c r="P43" s="458"/>
      <c r="Q43" s="438"/>
      <c r="R43" s="435"/>
      <c r="S43" s="439"/>
      <c r="T43" s="439"/>
      <c r="U43" s="439"/>
      <c r="V43" s="439"/>
      <c r="W43" s="437"/>
      <c r="X43" s="233"/>
      <c r="Y43" s="170"/>
      <c r="AA43" s="156" t="s">
        <v>3</v>
      </c>
      <c r="AB43" s="1080">
        <v>5</v>
      </c>
      <c r="AC43" s="1001">
        <v>32</v>
      </c>
      <c r="AD43" s="1002">
        <v>9</v>
      </c>
      <c r="AE43" s="1000" t="b">
        <v>0</v>
      </c>
    </row>
    <row r="44" spans="1:31" ht="9.75" customHeight="1">
      <c r="A44" s="1036"/>
      <c r="B44" s="1045"/>
      <c r="C44" s="1040"/>
      <c r="D44" s="1043"/>
      <c r="E44" s="1023"/>
      <c r="F44" s="1021"/>
      <c r="G44" s="1021"/>
      <c r="H44" s="1017"/>
      <c r="I44" s="440"/>
      <c r="J44" s="1013"/>
      <c r="K44" s="441"/>
      <c r="L44" s="447"/>
      <c r="M44" s="458"/>
      <c r="N44" s="434"/>
      <c r="O44" s="458"/>
      <c r="P44" s="458"/>
      <c r="Q44" s="434"/>
      <c r="R44" s="435"/>
      <c r="S44" s="436"/>
      <c r="T44" s="436"/>
      <c r="U44" s="436"/>
      <c r="V44" s="436"/>
      <c r="W44" s="235"/>
      <c r="X44" s="233"/>
      <c r="Y44" s="170"/>
      <c r="AA44" s="164"/>
      <c r="AB44" s="1080"/>
      <c r="AC44" s="1001"/>
      <c r="AD44" s="1002"/>
      <c r="AE44" s="1000"/>
    </row>
    <row r="45" spans="1:31" ht="9.75" customHeight="1" thickBot="1">
      <c r="A45" s="459"/>
      <c r="B45" s="460"/>
      <c r="C45" s="461"/>
      <c r="D45" s="462"/>
      <c r="E45" s="463"/>
      <c r="F45" s="464"/>
      <c r="G45" s="464"/>
      <c r="H45" s="464"/>
      <c r="I45" s="559"/>
      <c r="J45" s="1014"/>
      <c r="K45" s="415"/>
      <c r="L45" s="234"/>
      <c r="M45" s="466"/>
      <c r="N45" s="465"/>
      <c r="O45" s="466"/>
      <c r="P45" s="402"/>
      <c r="Q45" s="416"/>
      <c r="R45" s="467"/>
      <c r="S45" s="468"/>
      <c r="T45" s="468"/>
      <c r="U45" s="468"/>
      <c r="V45" s="468"/>
      <c r="W45" s="469"/>
      <c r="X45" s="233"/>
      <c r="Y45" s="170"/>
      <c r="AA45" s="166">
        <f>IF(AE43,F29,"")</f>
      </c>
      <c r="AB45" s="1080"/>
      <c r="AC45" s="1001"/>
      <c r="AD45" s="1002"/>
      <c r="AE45" s="1000"/>
    </row>
    <row r="46" spans="1:31" s="153" customFormat="1" ht="9.75" customHeight="1" thickTop="1">
      <c r="A46" s="1034"/>
      <c r="B46" s="1037"/>
      <c r="C46" s="1039"/>
      <c r="D46" s="1048"/>
      <c r="E46" s="1026"/>
      <c r="F46" s="1024"/>
      <c r="G46" s="1030"/>
      <c r="H46" s="1020"/>
      <c r="I46" s="396"/>
      <c r="J46" s="396"/>
      <c r="K46" s="427"/>
      <c r="L46" s="428"/>
      <c r="M46" s="428"/>
      <c r="N46" s="427"/>
      <c r="O46" s="429"/>
      <c r="P46" s="429"/>
      <c r="Q46" s="431"/>
      <c r="R46" s="432"/>
      <c r="S46" s="432"/>
      <c r="T46" s="432"/>
      <c r="U46" s="432"/>
      <c r="V46" s="432"/>
      <c r="W46" s="430"/>
      <c r="X46" s="225"/>
      <c r="Y46" s="225"/>
      <c r="AA46" s="167" t="s">
        <v>2</v>
      </c>
      <c r="AB46" s="1080"/>
      <c r="AC46" s="1001"/>
      <c r="AD46" s="1002"/>
      <c r="AE46" s="1000"/>
    </row>
    <row r="47" spans="1:31" ht="9.75" customHeight="1">
      <c r="A47" s="1035"/>
      <c r="B47" s="1038"/>
      <c r="C47" s="1040"/>
      <c r="D47" s="1049"/>
      <c r="E47" s="1023"/>
      <c r="F47" s="1025"/>
      <c r="G47" s="1031"/>
      <c r="H47" s="1021"/>
      <c r="I47" s="239"/>
      <c r="J47" s="1008"/>
      <c r="K47" s="1005"/>
      <c r="L47" s="234"/>
      <c r="M47" s="472"/>
      <c r="N47" s="438"/>
      <c r="O47" s="472"/>
      <c r="P47" s="458"/>
      <c r="Q47" s="434"/>
      <c r="R47" s="435"/>
      <c r="S47" s="436"/>
      <c r="T47" s="436"/>
      <c r="U47" s="436"/>
      <c r="V47" s="436"/>
      <c r="W47" s="437"/>
      <c r="X47" s="233"/>
      <c r="Y47" s="170"/>
      <c r="AA47" s="168">
        <f>IF(AE43,F31,"")</f>
      </c>
      <c r="AB47" s="1080"/>
      <c r="AC47" s="1001"/>
      <c r="AD47" s="1002"/>
      <c r="AE47" s="1000"/>
    </row>
    <row r="48" spans="1:31" ht="9.75" customHeight="1">
      <c r="A48" s="1035"/>
      <c r="B48" s="1041"/>
      <c r="C48" s="1041"/>
      <c r="D48" s="1042"/>
      <c r="E48" s="1022"/>
      <c r="F48" s="1027"/>
      <c r="G48" s="1057"/>
      <c r="H48" s="1016"/>
      <c r="I48" s="239"/>
      <c r="J48" s="1010"/>
      <c r="K48" s="1006"/>
      <c r="L48" s="234"/>
      <c r="M48" s="472"/>
      <c r="N48" s="438"/>
      <c r="O48" s="472"/>
      <c r="P48" s="472"/>
      <c r="Q48" s="438"/>
      <c r="R48" s="435"/>
      <c r="S48" s="439"/>
      <c r="T48" s="439"/>
      <c r="U48" s="439"/>
      <c r="V48" s="439"/>
      <c r="W48" s="437"/>
      <c r="X48" s="233"/>
      <c r="Y48" s="170"/>
      <c r="AA48" s="165"/>
      <c r="AB48" s="1080"/>
      <c r="AC48" s="1001"/>
      <c r="AD48" s="1002"/>
      <c r="AE48" s="1000"/>
    </row>
    <row r="49" spans="1:31" ht="9.75" customHeight="1">
      <c r="A49" s="1035"/>
      <c r="B49" s="1040"/>
      <c r="C49" s="1040"/>
      <c r="D49" s="1043"/>
      <c r="E49" s="1023"/>
      <c r="F49" s="1021"/>
      <c r="G49" s="1010"/>
      <c r="H49" s="1017"/>
      <c r="I49" s="440"/>
      <c r="J49" s="1018"/>
      <c r="K49" s="441"/>
      <c r="L49" s="1007"/>
      <c r="M49" s="1008"/>
      <c r="N49" s="1053"/>
      <c r="O49" s="442"/>
      <c r="P49" s="472"/>
      <c r="Q49" s="438"/>
      <c r="R49" s="435"/>
      <c r="S49" s="439"/>
      <c r="T49" s="439"/>
      <c r="U49" s="439"/>
      <c r="V49" s="439"/>
      <c r="W49" s="437"/>
      <c r="X49" s="233"/>
      <c r="Y49" s="170"/>
      <c r="AA49" s="163">
        <v>5</v>
      </c>
      <c r="AB49" s="1080"/>
      <c r="AC49" s="1001"/>
      <c r="AD49" s="1002"/>
      <c r="AE49" s="1000"/>
    </row>
    <row r="50" spans="1:31" ht="9.75" customHeight="1">
      <c r="A50" s="1035"/>
      <c r="B50" s="1041"/>
      <c r="C50" s="1041"/>
      <c r="D50" s="1042"/>
      <c r="E50" s="1022"/>
      <c r="F50" s="1027"/>
      <c r="G50" s="1057"/>
      <c r="H50" s="1027"/>
      <c r="I50" s="234"/>
      <c r="J50" s="1019"/>
      <c r="K50" s="443"/>
      <c r="L50" s="1009"/>
      <c r="M50" s="1010"/>
      <c r="N50" s="1054"/>
      <c r="O50" s="442"/>
      <c r="P50" s="458"/>
      <c r="Q50" s="438"/>
      <c r="R50" s="435"/>
      <c r="S50" s="439"/>
      <c r="T50" s="439"/>
      <c r="U50" s="439"/>
      <c r="V50" s="439"/>
      <c r="W50" s="437"/>
      <c r="X50" s="233"/>
      <c r="Y50" s="170"/>
      <c r="AA50" s="156" t="s">
        <v>3</v>
      </c>
      <c r="AB50" s="1080">
        <v>6</v>
      </c>
      <c r="AC50" s="1001">
        <v>36</v>
      </c>
      <c r="AD50" s="1002">
        <v>9</v>
      </c>
      <c r="AE50" s="1000" t="b">
        <v>0</v>
      </c>
    </row>
    <row r="51" spans="1:31" ht="9.75" customHeight="1">
      <c r="A51" s="1035"/>
      <c r="B51" s="1040"/>
      <c r="C51" s="1040"/>
      <c r="D51" s="1043"/>
      <c r="E51" s="1023"/>
      <c r="F51" s="1021"/>
      <c r="G51" s="1010"/>
      <c r="H51" s="1021"/>
      <c r="I51" s="239"/>
      <c r="J51" s="1011"/>
      <c r="K51" s="1005"/>
      <c r="L51" s="397"/>
      <c r="M51" s="1018"/>
      <c r="N51" s="444"/>
      <c r="O51" s="445"/>
      <c r="P51" s="458"/>
      <c r="Q51" s="438"/>
      <c r="R51" s="435"/>
      <c r="S51" s="439"/>
      <c r="T51" s="439"/>
      <c r="U51" s="439"/>
      <c r="V51" s="439"/>
      <c r="W51" s="437"/>
      <c r="X51" s="233"/>
      <c r="Y51" s="170"/>
      <c r="AA51" s="164"/>
      <c r="AB51" s="1080"/>
      <c r="AC51" s="1001"/>
      <c r="AD51" s="1002"/>
      <c r="AE51" s="1000"/>
    </row>
    <row r="52" spans="1:31" ht="9.75" customHeight="1">
      <c r="A52" s="1035"/>
      <c r="B52" s="1041"/>
      <c r="C52" s="1041"/>
      <c r="D52" s="1042"/>
      <c r="E52" s="1022"/>
      <c r="F52" s="1027"/>
      <c r="G52" s="1057"/>
      <c r="H52" s="1016"/>
      <c r="I52" s="239"/>
      <c r="J52" s="1012"/>
      <c r="K52" s="1006"/>
      <c r="L52" s="417"/>
      <c r="M52" s="1019"/>
      <c r="N52" s="446"/>
      <c r="O52" s="445"/>
      <c r="P52" s="472"/>
      <c r="Q52" s="438"/>
      <c r="R52" s="435"/>
      <c r="S52" s="439"/>
      <c r="T52" s="439"/>
      <c r="U52" s="439"/>
      <c r="V52" s="439"/>
      <c r="W52" s="437"/>
      <c r="X52" s="233"/>
      <c r="Y52" s="170"/>
      <c r="AA52" s="166">
        <f>IF(AE50,F33,"")</f>
      </c>
      <c r="AB52" s="1080"/>
      <c r="AC52" s="1001"/>
      <c r="AD52" s="1002"/>
      <c r="AE52" s="1000"/>
    </row>
    <row r="53" spans="1:31" ht="9.75" customHeight="1">
      <c r="A53" s="1035"/>
      <c r="B53" s="1040"/>
      <c r="C53" s="1040"/>
      <c r="D53" s="1043"/>
      <c r="E53" s="1023"/>
      <c r="F53" s="1021"/>
      <c r="G53" s="1010"/>
      <c r="H53" s="1017"/>
      <c r="I53" s="440"/>
      <c r="J53" s="1013"/>
      <c r="K53" s="441"/>
      <c r="L53" s="447"/>
      <c r="M53" s="557"/>
      <c r="N53" s="448"/>
      <c r="O53" s="1076"/>
      <c r="P53" s="1077"/>
      <c r="Q53" s="438"/>
      <c r="R53" s="449"/>
      <c r="S53" s="409"/>
      <c r="T53" s="409"/>
      <c r="U53" s="409"/>
      <c r="V53" s="409"/>
      <c r="W53" s="437"/>
      <c r="X53" s="233"/>
      <c r="Y53" s="170"/>
      <c r="AA53" s="167" t="s">
        <v>2</v>
      </c>
      <c r="AB53" s="1080"/>
      <c r="AC53" s="1001"/>
      <c r="AD53" s="1002"/>
      <c r="AE53" s="1000"/>
    </row>
    <row r="54" spans="1:31" ht="9.75" customHeight="1">
      <c r="A54" s="1035"/>
      <c r="B54" s="1041"/>
      <c r="C54" s="1041"/>
      <c r="D54" s="1042"/>
      <c r="E54" s="1022"/>
      <c r="F54" s="1027"/>
      <c r="G54" s="1057"/>
      <c r="H54" s="1027"/>
      <c r="I54" s="234"/>
      <c r="J54" s="1015"/>
      <c r="K54" s="443"/>
      <c r="L54" s="447"/>
      <c r="M54" s="558"/>
      <c r="N54" s="450"/>
      <c r="O54" s="1078"/>
      <c r="P54" s="1079"/>
      <c r="Q54" s="451"/>
      <c r="R54" s="452"/>
      <c r="S54" s="452"/>
      <c r="T54" s="452"/>
      <c r="U54" s="452"/>
      <c r="V54" s="452"/>
      <c r="W54" s="235"/>
      <c r="X54" s="233"/>
      <c r="Y54" s="170"/>
      <c r="AA54" s="168">
        <f>IF(AE50,F35,"")</f>
      </c>
      <c r="AB54" s="1080"/>
      <c r="AC54" s="1001"/>
      <c r="AD54" s="1002"/>
      <c r="AE54" s="1000"/>
    </row>
    <row r="55" spans="1:31" ht="9.75" customHeight="1">
      <c r="A55" s="1035"/>
      <c r="B55" s="1040"/>
      <c r="C55" s="1040"/>
      <c r="D55" s="1043"/>
      <c r="E55" s="1023"/>
      <c r="F55" s="1021"/>
      <c r="G55" s="1010"/>
      <c r="H55" s="1021"/>
      <c r="I55" s="239"/>
      <c r="J55" s="1008"/>
      <c r="K55" s="1005"/>
      <c r="L55" s="234"/>
      <c r="M55" s="558"/>
      <c r="N55" s="450"/>
      <c r="O55" s="453"/>
      <c r="P55" s="1013"/>
      <c r="Q55" s="441"/>
      <c r="R55" s="454"/>
      <c r="S55" s="455"/>
      <c r="T55" s="455"/>
      <c r="U55" s="455"/>
      <c r="V55" s="455"/>
      <c r="W55" s="241"/>
      <c r="X55" s="233"/>
      <c r="Y55" s="170"/>
      <c r="AA55" s="165"/>
      <c r="AB55" s="1080"/>
      <c r="AC55" s="1001"/>
      <c r="AD55" s="1002"/>
      <c r="AE55" s="1000"/>
    </row>
    <row r="56" spans="1:31" ht="9.75" customHeight="1">
      <c r="A56" s="1035"/>
      <c r="B56" s="1041"/>
      <c r="C56" s="1041"/>
      <c r="D56" s="1042"/>
      <c r="E56" s="1022"/>
      <c r="F56" s="1027"/>
      <c r="G56" s="1057"/>
      <c r="H56" s="1016"/>
      <c r="I56" s="239"/>
      <c r="J56" s="1010"/>
      <c r="K56" s="1006"/>
      <c r="L56" s="234"/>
      <c r="M56" s="558"/>
      <c r="N56" s="448"/>
      <c r="O56" s="456"/>
      <c r="P56" s="1015"/>
      <c r="Q56" s="443"/>
      <c r="R56" s="454"/>
      <c r="S56" s="455"/>
      <c r="T56" s="455"/>
      <c r="U56" s="455"/>
      <c r="V56" s="455"/>
      <c r="W56" s="437"/>
      <c r="X56" s="233"/>
      <c r="Y56" s="170"/>
      <c r="AA56" s="163">
        <v>6</v>
      </c>
      <c r="AB56" s="1080"/>
      <c r="AC56" s="1001"/>
      <c r="AD56" s="1002"/>
      <c r="AE56" s="1000"/>
    </row>
    <row r="57" spans="1:31" ht="9.75" customHeight="1">
      <c r="A57" s="1035"/>
      <c r="B57" s="1040"/>
      <c r="C57" s="1040"/>
      <c r="D57" s="1043"/>
      <c r="E57" s="1023"/>
      <c r="F57" s="1021"/>
      <c r="G57" s="1010"/>
      <c r="H57" s="1017"/>
      <c r="I57" s="440"/>
      <c r="J57" s="1018"/>
      <c r="K57" s="441"/>
      <c r="L57" s="1007"/>
      <c r="M57" s="1011"/>
      <c r="N57" s="1055"/>
      <c r="O57" s="457"/>
      <c r="P57" s="458"/>
      <c r="Q57" s="438"/>
      <c r="R57" s="435"/>
      <c r="S57" s="439"/>
      <c r="T57" s="439"/>
      <c r="U57" s="439"/>
      <c r="V57" s="439"/>
      <c r="W57" s="437"/>
      <c r="X57" s="233"/>
      <c r="Y57" s="170"/>
      <c r="AA57" s="156" t="s">
        <v>3</v>
      </c>
      <c r="AB57" s="1080">
        <v>7</v>
      </c>
      <c r="AC57" s="1001">
        <v>40</v>
      </c>
      <c r="AD57" s="1002">
        <v>9</v>
      </c>
      <c r="AE57" s="1000" t="b">
        <v>0</v>
      </c>
    </row>
    <row r="58" spans="1:31" ht="9.75" customHeight="1">
      <c r="A58" s="1035"/>
      <c r="B58" s="1041"/>
      <c r="C58" s="1041"/>
      <c r="D58" s="1042"/>
      <c r="E58" s="1022"/>
      <c r="F58" s="1027"/>
      <c r="G58" s="1057"/>
      <c r="H58" s="1027"/>
      <c r="I58" s="234"/>
      <c r="J58" s="1019"/>
      <c r="K58" s="443"/>
      <c r="L58" s="1009"/>
      <c r="M58" s="1012"/>
      <c r="N58" s="1056"/>
      <c r="O58" s="457"/>
      <c r="P58" s="458"/>
      <c r="Q58" s="438"/>
      <c r="R58" s="435"/>
      <c r="S58" s="439"/>
      <c r="T58" s="439"/>
      <c r="U58" s="439"/>
      <c r="V58" s="439"/>
      <c r="W58" s="235"/>
      <c r="X58" s="233"/>
      <c r="Y58" s="170"/>
      <c r="AA58" s="157"/>
      <c r="AB58" s="1080"/>
      <c r="AC58" s="1001"/>
      <c r="AD58" s="1002"/>
      <c r="AE58" s="1000"/>
    </row>
    <row r="59" spans="1:31" ht="9.75" customHeight="1">
      <c r="A59" s="1035"/>
      <c r="B59" s="1040"/>
      <c r="C59" s="1040"/>
      <c r="D59" s="1043"/>
      <c r="E59" s="1023"/>
      <c r="F59" s="1021"/>
      <c r="G59" s="1010"/>
      <c r="H59" s="1021"/>
      <c r="I59" s="239"/>
      <c r="J59" s="1011"/>
      <c r="K59" s="1005"/>
      <c r="L59" s="398"/>
      <c r="M59" s="1013"/>
      <c r="N59" s="441"/>
      <c r="O59" s="447"/>
      <c r="P59" s="458"/>
      <c r="Q59" s="438"/>
      <c r="R59" s="435"/>
      <c r="S59" s="439"/>
      <c r="T59" s="439"/>
      <c r="U59" s="439"/>
      <c r="V59" s="439"/>
      <c r="W59" s="235"/>
      <c r="X59" s="233"/>
      <c r="Y59" s="170"/>
      <c r="AA59" s="166">
        <f>IF(AE57,F37,"")</f>
      </c>
      <c r="AB59" s="1080"/>
      <c r="AC59" s="1001"/>
      <c r="AD59" s="1002"/>
      <c r="AE59" s="1000"/>
    </row>
    <row r="60" spans="1:31" ht="9.75" customHeight="1">
      <c r="A60" s="1035"/>
      <c r="B60" s="1044"/>
      <c r="C60" s="1041"/>
      <c r="D60" s="1042"/>
      <c r="E60" s="1022"/>
      <c r="F60" s="1027"/>
      <c r="G60" s="1057"/>
      <c r="H60" s="1016"/>
      <c r="I60" s="239"/>
      <c r="J60" s="1012"/>
      <c r="K60" s="1006"/>
      <c r="L60" s="417"/>
      <c r="M60" s="1015"/>
      <c r="N60" s="443"/>
      <c r="O60" s="447"/>
      <c r="P60" s="458"/>
      <c r="Q60" s="438"/>
      <c r="R60" s="435"/>
      <c r="S60" s="439"/>
      <c r="T60" s="439"/>
      <c r="U60" s="439"/>
      <c r="V60" s="439"/>
      <c r="W60" s="437"/>
      <c r="X60" s="233"/>
      <c r="Y60" s="170"/>
      <c r="AA60" s="167" t="s">
        <v>2</v>
      </c>
      <c r="AB60" s="1080"/>
      <c r="AC60" s="1001"/>
      <c r="AD60" s="1002"/>
      <c r="AE60" s="1000"/>
    </row>
    <row r="61" spans="1:31" ht="9.75" customHeight="1">
      <c r="A61" s="1036"/>
      <c r="B61" s="1045"/>
      <c r="C61" s="1040"/>
      <c r="D61" s="1043"/>
      <c r="E61" s="1023"/>
      <c r="F61" s="1021"/>
      <c r="G61" s="1010"/>
      <c r="H61" s="1017"/>
      <c r="I61" s="440"/>
      <c r="J61" s="1013"/>
      <c r="K61" s="441"/>
      <c r="L61" s="447"/>
      <c r="M61" s="458"/>
      <c r="N61" s="434"/>
      <c r="O61" s="458"/>
      <c r="P61" s="458"/>
      <c r="Q61" s="434"/>
      <c r="R61" s="435"/>
      <c r="S61" s="436"/>
      <c r="T61" s="436"/>
      <c r="U61" s="436"/>
      <c r="V61" s="436"/>
      <c r="W61" s="235"/>
      <c r="X61" s="233"/>
      <c r="Y61" s="170"/>
      <c r="AA61" s="168">
        <f>IF(AE57,F39,"")</f>
      </c>
      <c r="AB61" s="1080"/>
      <c r="AC61" s="1001"/>
      <c r="AD61" s="1002"/>
      <c r="AE61" s="1000"/>
    </row>
    <row r="62" spans="1:31" ht="9.75" customHeight="1" thickBot="1">
      <c r="A62" s="459"/>
      <c r="B62" s="460"/>
      <c r="C62" s="461"/>
      <c r="D62" s="462"/>
      <c r="E62" s="463"/>
      <c r="F62" s="464"/>
      <c r="G62" s="464"/>
      <c r="H62" s="464"/>
      <c r="I62" s="559"/>
      <c r="J62" s="1014"/>
      <c r="K62" s="416"/>
      <c r="L62" s="402"/>
      <c r="M62" s="466"/>
      <c r="N62" s="465"/>
      <c r="O62" s="466"/>
      <c r="P62" s="402"/>
      <c r="Q62" s="416"/>
      <c r="R62" s="467"/>
      <c r="S62" s="468"/>
      <c r="T62" s="468"/>
      <c r="U62" s="468"/>
      <c r="V62" s="468"/>
      <c r="W62" s="469"/>
      <c r="X62" s="233"/>
      <c r="Y62" s="170"/>
      <c r="AA62" s="162"/>
      <c r="AB62" s="1080"/>
      <c r="AC62" s="1001"/>
      <c r="AD62" s="1002"/>
      <c r="AE62" s="1000"/>
    </row>
    <row r="63" spans="1:31" s="153" customFormat="1" ht="9.75" customHeight="1" thickTop="1">
      <c r="A63" s="1034"/>
      <c r="B63" s="1037"/>
      <c r="C63" s="1039"/>
      <c r="D63" s="1048"/>
      <c r="E63" s="1026"/>
      <c r="F63" s="1024"/>
      <c r="G63" s="1030"/>
      <c r="H63" s="1020"/>
      <c r="I63" s="396"/>
      <c r="J63" s="396"/>
      <c r="K63" s="470"/>
      <c r="L63" s="471"/>
      <c r="M63" s="429"/>
      <c r="N63" s="431"/>
      <c r="O63" s="429"/>
      <c r="P63" s="429"/>
      <c r="Q63" s="431"/>
      <c r="R63" s="432"/>
      <c r="S63" s="432"/>
      <c r="T63" s="432"/>
      <c r="U63" s="432"/>
      <c r="V63" s="432"/>
      <c r="W63" s="430"/>
      <c r="X63" s="225"/>
      <c r="Y63" s="225"/>
      <c r="AA63" s="163">
        <v>7</v>
      </c>
      <c r="AB63" s="1080"/>
      <c r="AC63" s="1001"/>
      <c r="AD63" s="1002"/>
      <c r="AE63" s="1000"/>
    </row>
    <row r="64" spans="1:31" ht="9.75" customHeight="1">
      <c r="A64" s="1035"/>
      <c r="B64" s="1038"/>
      <c r="C64" s="1040"/>
      <c r="D64" s="1049"/>
      <c r="E64" s="1023"/>
      <c r="F64" s="1025"/>
      <c r="G64" s="1031"/>
      <c r="H64" s="1021"/>
      <c r="I64" s="239"/>
      <c r="J64" s="1008"/>
      <c r="K64" s="1005"/>
      <c r="L64" s="234"/>
      <c r="M64" s="472"/>
      <c r="N64" s="438"/>
      <c r="O64" s="472"/>
      <c r="P64" s="458"/>
      <c r="Q64" s="434"/>
      <c r="R64" s="435"/>
      <c r="S64" s="436"/>
      <c r="T64" s="436"/>
      <c r="U64" s="436"/>
      <c r="V64" s="436"/>
      <c r="W64" s="437"/>
      <c r="X64" s="233"/>
      <c r="Y64" s="170"/>
      <c r="AA64" s="156" t="s">
        <v>3</v>
      </c>
      <c r="AB64" s="1080">
        <v>8</v>
      </c>
      <c r="AC64" s="1001">
        <v>44</v>
      </c>
      <c r="AD64" s="1002">
        <v>9</v>
      </c>
      <c r="AE64" s="1000" t="b">
        <v>0</v>
      </c>
    </row>
    <row r="65" spans="1:31" ht="9.75" customHeight="1">
      <c r="A65" s="1035"/>
      <c r="B65" s="1041"/>
      <c r="C65" s="1041"/>
      <c r="D65" s="1042"/>
      <c r="E65" s="1022"/>
      <c r="F65" s="1027"/>
      <c r="G65" s="1057"/>
      <c r="H65" s="1016"/>
      <c r="I65" s="239"/>
      <c r="J65" s="1010"/>
      <c r="K65" s="1006"/>
      <c r="L65" s="234"/>
      <c r="M65" s="472"/>
      <c r="N65" s="438"/>
      <c r="O65" s="472"/>
      <c r="P65" s="472"/>
      <c r="Q65" s="438"/>
      <c r="R65" s="435"/>
      <c r="S65" s="439"/>
      <c r="T65" s="439"/>
      <c r="U65" s="439"/>
      <c r="V65" s="439"/>
      <c r="W65" s="437"/>
      <c r="X65" s="233"/>
      <c r="Y65" s="170"/>
      <c r="AA65" s="164"/>
      <c r="AB65" s="1080"/>
      <c r="AC65" s="1001"/>
      <c r="AD65" s="1002"/>
      <c r="AE65" s="1000"/>
    </row>
    <row r="66" spans="1:31" ht="9.75" customHeight="1">
      <c r="A66" s="1035"/>
      <c r="B66" s="1040"/>
      <c r="C66" s="1040"/>
      <c r="D66" s="1043"/>
      <c r="E66" s="1023"/>
      <c r="F66" s="1021"/>
      <c r="G66" s="1010"/>
      <c r="H66" s="1017"/>
      <c r="I66" s="440"/>
      <c r="J66" s="1018"/>
      <c r="K66" s="441"/>
      <c r="L66" s="1007"/>
      <c r="M66" s="1008"/>
      <c r="N66" s="1053"/>
      <c r="O66" s="442"/>
      <c r="P66" s="472"/>
      <c r="Q66" s="438"/>
      <c r="R66" s="435"/>
      <c r="S66" s="439"/>
      <c r="T66" s="439"/>
      <c r="U66" s="439"/>
      <c r="V66" s="439"/>
      <c r="W66" s="437"/>
      <c r="X66" s="233"/>
      <c r="Y66" s="170"/>
      <c r="AA66" s="166">
        <f>IF(AE64,F41,"")</f>
      </c>
      <c r="AB66" s="1080"/>
      <c r="AC66" s="1001"/>
      <c r="AD66" s="1002"/>
      <c r="AE66" s="1000"/>
    </row>
    <row r="67" spans="1:31" ht="9.75" customHeight="1">
      <c r="A67" s="1035"/>
      <c r="B67" s="1041"/>
      <c r="C67" s="1041"/>
      <c r="D67" s="1042"/>
      <c r="E67" s="1022"/>
      <c r="F67" s="1027"/>
      <c r="G67" s="1057"/>
      <c r="H67" s="1027"/>
      <c r="I67" s="234"/>
      <c r="J67" s="1019"/>
      <c r="K67" s="443"/>
      <c r="L67" s="1009"/>
      <c r="M67" s="1010"/>
      <c r="N67" s="1054"/>
      <c r="O67" s="442"/>
      <c r="P67" s="458"/>
      <c r="Q67" s="438"/>
      <c r="R67" s="435"/>
      <c r="S67" s="439"/>
      <c r="T67" s="439"/>
      <c r="U67" s="439"/>
      <c r="V67" s="439"/>
      <c r="W67" s="437"/>
      <c r="X67" s="233"/>
      <c r="Y67" s="170"/>
      <c r="AA67" s="167" t="s">
        <v>2</v>
      </c>
      <c r="AB67" s="1080"/>
      <c r="AC67" s="1001"/>
      <c r="AD67" s="1002"/>
      <c r="AE67" s="1000"/>
    </row>
    <row r="68" spans="1:31" ht="9.75" customHeight="1">
      <c r="A68" s="1035"/>
      <c r="B68" s="1040"/>
      <c r="C68" s="1040"/>
      <c r="D68" s="1043"/>
      <c r="E68" s="1023"/>
      <c r="F68" s="1021"/>
      <c r="G68" s="1010"/>
      <c r="H68" s="1021"/>
      <c r="I68" s="239"/>
      <c r="J68" s="1011"/>
      <c r="K68" s="1005"/>
      <c r="L68" s="397"/>
      <c r="M68" s="1018"/>
      <c r="N68" s="444"/>
      <c r="O68" s="445"/>
      <c r="P68" s="458"/>
      <c r="Q68" s="438"/>
      <c r="R68" s="435"/>
      <c r="S68" s="439"/>
      <c r="T68" s="439"/>
      <c r="U68" s="439"/>
      <c r="V68" s="439"/>
      <c r="W68" s="437"/>
      <c r="X68" s="233"/>
      <c r="Y68" s="170"/>
      <c r="AA68" s="168">
        <f>IF(AE64,F43,"")</f>
      </c>
      <c r="AB68" s="1080"/>
      <c r="AC68" s="1001"/>
      <c r="AD68" s="1002"/>
      <c r="AE68" s="1000"/>
    </row>
    <row r="69" spans="1:31" ht="9.75" customHeight="1">
      <c r="A69" s="1035"/>
      <c r="B69" s="1041"/>
      <c r="C69" s="1041"/>
      <c r="D69" s="1042"/>
      <c r="E69" s="1022"/>
      <c r="F69" s="1027"/>
      <c r="G69" s="1057"/>
      <c r="H69" s="1016"/>
      <c r="I69" s="239"/>
      <c r="J69" s="1012"/>
      <c r="K69" s="1006"/>
      <c r="L69" s="417"/>
      <c r="M69" s="1019"/>
      <c r="N69" s="446"/>
      <c r="O69" s="445"/>
      <c r="P69" s="472"/>
      <c r="Q69" s="438"/>
      <c r="R69" s="435"/>
      <c r="S69" s="439"/>
      <c r="T69" s="439"/>
      <c r="U69" s="439"/>
      <c r="V69" s="439"/>
      <c r="W69" s="437"/>
      <c r="X69" s="233"/>
      <c r="Y69" s="170"/>
      <c r="AA69" s="165"/>
      <c r="AB69" s="1080"/>
      <c r="AC69" s="1001"/>
      <c r="AD69" s="1002"/>
      <c r="AE69" s="1000"/>
    </row>
    <row r="70" spans="1:31" ht="9.75" customHeight="1">
      <c r="A70" s="1035"/>
      <c r="B70" s="1040"/>
      <c r="C70" s="1040"/>
      <c r="D70" s="1043"/>
      <c r="E70" s="1023"/>
      <c r="F70" s="1021"/>
      <c r="G70" s="1010"/>
      <c r="H70" s="1017"/>
      <c r="I70" s="440"/>
      <c r="J70" s="1013"/>
      <c r="K70" s="441"/>
      <c r="L70" s="447"/>
      <c r="M70" s="557"/>
      <c r="N70" s="448"/>
      <c r="O70" s="1076"/>
      <c r="P70" s="1077"/>
      <c r="Q70" s="438"/>
      <c r="R70" s="449"/>
      <c r="S70" s="409"/>
      <c r="T70" s="409"/>
      <c r="U70" s="409"/>
      <c r="V70" s="409"/>
      <c r="W70" s="437"/>
      <c r="X70" s="233"/>
      <c r="Y70" s="170"/>
      <c r="AA70" s="163">
        <v>8</v>
      </c>
      <c r="AB70" s="1080"/>
      <c r="AC70" s="1001"/>
      <c r="AD70" s="1002"/>
      <c r="AE70" s="1000"/>
    </row>
    <row r="71" spans="1:31" ht="9.75" customHeight="1">
      <c r="A71" s="1035"/>
      <c r="B71" s="1041"/>
      <c r="C71" s="1041"/>
      <c r="D71" s="1042"/>
      <c r="E71" s="1022"/>
      <c r="F71" s="1027"/>
      <c r="G71" s="1057"/>
      <c r="H71" s="1027"/>
      <c r="I71" s="234"/>
      <c r="J71" s="1015"/>
      <c r="K71" s="443"/>
      <c r="L71" s="447"/>
      <c r="M71" s="558"/>
      <c r="N71" s="450"/>
      <c r="O71" s="1078"/>
      <c r="P71" s="1079"/>
      <c r="Q71" s="451"/>
      <c r="R71" s="452"/>
      <c r="S71" s="452"/>
      <c r="T71" s="452"/>
      <c r="U71" s="452"/>
      <c r="V71" s="452"/>
      <c r="W71" s="235"/>
      <c r="X71" s="233"/>
      <c r="Y71" s="170"/>
      <c r="AA71" s="156" t="s">
        <v>3</v>
      </c>
      <c r="AB71" s="1080">
        <v>9</v>
      </c>
      <c r="AC71" s="1001">
        <v>49</v>
      </c>
      <c r="AD71" s="1002">
        <v>9</v>
      </c>
      <c r="AE71" s="1000" t="b">
        <v>0</v>
      </c>
    </row>
    <row r="72" spans="1:31" ht="9.75" customHeight="1">
      <c r="A72" s="1035"/>
      <c r="B72" s="1040"/>
      <c r="C72" s="1040"/>
      <c r="D72" s="1043"/>
      <c r="E72" s="1023"/>
      <c r="F72" s="1021"/>
      <c r="G72" s="1010"/>
      <c r="H72" s="1021"/>
      <c r="I72" s="239"/>
      <c r="J72" s="1008"/>
      <c r="K72" s="1005"/>
      <c r="L72" s="234"/>
      <c r="M72" s="558"/>
      <c r="N72" s="450"/>
      <c r="O72" s="453"/>
      <c r="P72" s="1013"/>
      <c r="Q72" s="441"/>
      <c r="R72" s="454"/>
      <c r="S72" s="455"/>
      <c r="T72" s="455"/>
      <c r="U72" s="455"/>
      <c r="V72" s="455"/>
      <c r="W72" s="235"/>
      <c r="X72" s="233"/>
      <c r="Y72" s="170"/>
      <c r="AA72" s="164"/>
      <c r="AB72" s="1080"/>
      <c r="AC72" s="1001"/>
      <c r="AD72" s="1002"/>
      <c r="AE72" s="1000"/>
    </row>
    <row r="73" spans="1:31" ht="9.75" customHeight="1">
      <c r="A73" s="1035"/>
      <c r="B73" s="1041"/>
      <c r="C73" s="1041"/>
      <c r="D73" s="1042"/>
      <c r="E73" s="1022"/>
      <c r="F73" s="1027"/>
      <c r="G73" s="1057"/>
      <c r="H73" s="1016"/>
      <c r="I73" s="239"/>
      <c r="J73" s="1010"/>
      <c r="K73" s="1006"/>
      <c r="L73" s="234"/>
      <c r="M73" s="558"/>
      <c r="N73" s="448"/>
      <c r="O73" s="456"/>
      <c r="P73" s="1015"/>
      <c r="Q73" s="443"/>
      <c r="R73" s="454"/>
      <c r="S73" s="455"/>
      <c r="T73" s="455"/>
      <c r="U73" s="455"/>
      <c r="V73" s="455"/>
      <c r="W73" s="437"/>
      <c r="X73" s="233"/>
      <c r="Y73" s="170"/>
      <c r="AA73" s="166">
        <f>IF(AE71,F46,"")</f>
      </c>
      <c r="AB73" s="1080"/>
      <c r="AC73" s="1001"/>
      <c r="AD73" s="1002"/>
      <c r="AE73" s="1000"/>
    </row>
    <row r="74" spans="1:31" ht="9.75" customHeight="1">
      <c r="A74" s="1035"/>
      <c r="B74" s="1040"/>
      <c r="C74" s="1040"/>
      <c r="D74" s="1043"/>
      <c r="E74" s="1023"/>
      <c r="F74" s="1021"/>
      <c r="G74" s="1010"/>
      <c r="H74" s="1017"/>
      <c r="I74" s="440"/>
      <c r="J74" s="1018"/>
      <c r="K74" s="441"/>
      <c r="L74" s="1007"/>
      <c r="M74" s="1011"/>
      <c r="N74" s="1055"/>
      <c r="O74" s="457"/>
      <c r="P74" s="458"/>
      <c r="Q74" s="438"/>
      <c r="R74" s="435"/>
      <c r="S74" s="439"/>
      <c r="T74" s="439"/>
      <c r="U74" s="439"/>
      <c r="V74" s="439"/>
      <c r="W74" s="437"/>
      <c r="X74" s="233"/>
      <c r="Y74" s="170"/>
      <c r="AA74" s="167" t="s">
        <v>2</v>
      </c>
      <c r="AB74" s="1080"/>
      <c r="AC74" s="1001"/>
      <c r="AD74" s="1002"/>
      <c r="AE74" s="1000"/>
    </row>
    <row r="75" spans="1:31" ht="9.75" customHeight="1">
      <c r="A75" s="1035"/>
      <c r="B75" s="1041"/>
      <c r="C75" s="1041"/>
      <c r="D75" s="1042"/>
      <c r="E75" s="1022"/>
      <c r="F75" s="1027"/>
      <c r="G75" s="1057"/>
      <c r="H75" s="1027"/>
      <c r="I75" s="234"/>
      <c r="J75" s="1019"/>
      <c r="K75" s="443"/>
      <c r="L75" s="1009"/>
      <c r="M75" s="1012"/>
      <c r="N75" s="1056"/>
      <c r="O75" s="457"/>
      <c r="P75" s="458"/>
      <c r="Q75" s="438"/>
      <c r="R75" s="435"/>
      <c r="S75" s="439"/>
      <c r="T75" s="439"/>
      <c r="U75" s="439"/>
      <c r="V75" s="439"/>
      <c r="W75" s="235"/>
      <c r="X75" s="233"/>
      <c r="Y75" s="170"/>
      <c r="AA75" s="168">
        <f>IF(AE71,F48,"")</f>
      </c>
      <c r="AB75" s="1080"/>
      <c r="AC75" s="1001"/>
      <c r="AD75" s="1002"/>
      <c r="AE75" s="1000"/>
    </row>
    <row r="76" spans="1:31" ht="9.75" customHeight="1">
      <c r="A76" s="1035"/>
      <c r="B76" s="1040"/>
      <c r="C76" s="1040"/>
      <c r="D76" s="1043"/>
      <c r="E76" s="1023"/>
      <c r="F76" s="1021"/>
      <c r="G76" s="1010"/>
      <c r="H76" s="1021"/>
      <c r="I76" s="239"/>
      <c r="J76" s="1011"/>
      <c r="K76" s="1005"/>
      <c r="L76" s="398"/>
      <c r="M76" s="1013"/>
      <c r="N76" s="441"/>
      <c r="O76" s="447"/>
      <c r="P76" s="458"/>
      <c r="Q76" s="438"/>
      <c r="R76" s="435"/>
      <c r="S76" s="439"/>
      <c r="T76" s="439"/>
      <c r="U76" s="439"/>
      <c r="V76" s="439"/>
      <c r="W76" s="235"/>
      <c r="X76" s="233"/>
      <c r="Y76" s="170"/>
      <c r="AA76" s="165"/>
      <c r="AB76" s="1080"/>
      <c r="AC76" s="1001"/>
      <c r="AD76" s="1002"/>
      <c r="AE76" s="1000"/>
    </row>
    <row r="77" spans="1:31" ht="9.75" customHeight="1">
      <c r="A77" s="1035"/>
      <c r="B77" s="1044"/>
      <c r="C77" s="1041"/>
      <c r="D77" s="1042"/>
      <c r="E77" s="1022"/>
      <c r="F77" s="1027"/>
      <c r="G77" s="1057"/>
      <c r="H77" s="1016"/>
      <c r="I77" s="239"/>
      <c r="J77" s="1012"/>
      <c r="K77" s="1006"/>
      <c r="L77" s="417"/>
      <c r="M77" s="1015"/>
      <c r="N77" s="443"/>
      <c r="O77" s="447"/>
      <c r="P77" s="458"/>
      <c r="Q77" s="438"/>
      <c r="R77" s="435"/>
      <c r="S77" s="439"/>
      <c r="T77" s="439"/>
      <c r="U77" s="439"/>
      <c r="V77" s="439"/>
      <c r="W77" s="437"/>
      <c r="X77" s="233"/>
      <c r="Y77" s="170"/>
      <c r="AA77" s="163">
        <v>9</v>
      </c>
      <c r="AB77" s="1080"/>
      <c r="AC77" s="1001"/>
      <c r="AD77" s="1002"/>
      <c r="AE77" s="1000"/>
    </row>
    <row r="78" spans="1:31" ht="9.75" customHeight="1">
      <c r="A78" s="1036"/>
      <c r="B78" s="1045"/>
      <c r="C78" s="1040"/>
      <c r="D78" s="1043"/>
      <c r="E78" s="1023"/>
      <c r="F78" s="1021"/>
      <c r="G78" s="1010"/>
      <c r="H78" s="1017"/>
      <c r="I78" s="440"/>
      <c r="J78" s="1013"/>
      <c r="K78" s="473"/>
      <c r="L78" s="447"/>
      <c r="M78" s="458"/>
      <c r="N78" s="458"/>
      <c r="O78" s="458"/>
      <c r="P78" s="1008"/>
      <c r="Q78" s="1008"/>
      <c r="R78" s="410"/>
      <c r="S78" s="410"/>
      <c r="T78" s="410"/>
      <c r="U78" s="410"/>
      <c r="V78" s="410"/>
      <c r="W78" s="235"/>
      <c r="X78" s="233"/>
      <c r="Y78" s="170"/>
      <c r="AA78" s="156" t="s">
        <v>3</v>
      </c>
      <c r="AB78" s="1080">
        <v>10</v>
      </c>
      <c r="AC78" s="1001">
        <v>53</v>
      </c>
      <c r="AD78" s="1002">
        <v>9</v>
      </c>
      <c r="AE78" s="1000" t="b">
        <v>0</v>
      </c>
    </row>
    <row r="79" spans="1:31" ht="8.25" customHeight="1">
      <c r="A79" s="233"/>
      <c r="B79" s="233"/>
      <c r="C79" s="233"/>
      <c r="D79" s="233"/>
      <c r="E79" s="238"/>
      <c r="F79" s="238"/>
      <c r="G79" s="238"/>
      <c r="H79" s="238"/>
      <c r="I79" s="239"/>
      <c r="J79" s="1015"/>
      <c r="K79" s="234"/>
      <c r="L79" s="234"/>
      <c r="M79" s="238"/>
      <c r="N79" s="239"/>
      <c r="O79" s="239"/>
      <c r="P79" s="559"/>
      <c r="Q79" s="560"/>
      <c r="R79" s="241"/>
      <c r="S79" s="241"/>
      <c r="T79" s="241"/>
      <c r="U79" s="241"/>
      <c r="V79" s="241"/>
      <c r="W79" s="219"/>
      <c r="X79" s="233"/>
      <c r="Y79" s="170"/>
      <c r="AA79" s="164"/>
      <c r="AB79" s="1080"/>
      <c r="AC79" s="1001"/>
      <c r="AD79" s="1002"/>
      <c r="AE79" s="1000"/>
    </row>
    <row r="80" spans="1:31" ht="20.25" customHeight="1">
      <c r="A80" s="217"/>
      <c r="B80" s="474"/>
      <c r="C80" s="474"/>
      <c r="D80" s="474"/>
      <c r="E80" s="474"/>
      <c r="F80" s="474"/>
      <c r="G80" s="474"/>
      <c r="H80" s="474"/>
      <c r="I80" s="475"/>
      <c r="J80" s="475"/>
      <c r="K80" s="411"/>
      <c r="L80" s="411"/>
      <c r="M80" s="476"/>
      <c r="N80" s="170"/>
      <c r="O80" s="477"/>
      <c r="P80" s="1051"/>
      <c r="Q80" s="1052"/>
      <c r="R80" s="478"/>
      <c r="S80" s="235"/>
      <c r="T80" s="235"/>
      <c r="U80" s="235"/>
      <c r="V80" s="479"/>
      <c r="W80" s="480"/>
      <c r="X80" s="233"/>
      <c r="Y80" s="170"/>
      <c r="AA80" s="166">
        <f>IF(AE78,F50,"")</f>
      </c>
      <c r="AB80" s="1080"/>
      <c r="AC80" s="1001"/>
      <c r="AD80" s="1002"/>
      <c r="AE80" s="1000"/>
    </row>
    <row r="81" spans="1:31" ht="12.75">
      <c r="A81" s="217"/>
      <c r="B81" s="481"/>
      <c r="C81" s="481"/>
      <c r="D81" s="481"/>
      <c r="E81" s="481"/>
      <c r="F81" s="481"/>
      <c r="G81" s="481"/>
      <c r="H81" s="481"/>
      <c r="I81" s="482"/>
      <c r="J81" s="482"/>
      <c r="K81" s="217"/>
      <c r="L81" s="217"/>
      <c r="M81" s="476"/>
      <c r="N81" s="170"/>
      <c r="O81" s="405"/>
      <c r="P81" s="1050"/>
      <c r="Q81" s="1050"/>
      <c r="R81" s="483"/>
      <c r="S81" s="484"/>
      <c r="T81" s="484"/>
      <c r="U81" s="484"/>
      <c r="V81" s="485"/>
      <c r="W81" s="236"/>
      <c r="X81" s="233"/>
      <c r="Y81" s="170"/>
      <c r="AA81" s="167" t="s">
        <v>2</v>
      </c>
      <c r="AB81" s="1080"/>
      <c r="AC81" s="1001"/>
      <c r="AD81" s="1002"/>
      <c r="AE81" s="1000"/>
    </row>
    <row r="82" spans="1:31" ht="15">
      <c r="A82" s="217"/>
      <c r="B82" s="481"/>
      <c r="C82" s="481"/>
      <c r="D82" s="481"/>
      <c r="E82" s="481"/>
      <c r="F82" s="481"/>
      <c r="G82" s="481"/>
      <c r="H82" s="481"/>
      <c r="I82" s="482"/>
      <c r="J82" s="482"/>
      <c r="K82" s="411"/>
      <c r="L82" s="411"/>
      <c r="M82" s="233"/>
      <c r="N82" s="170"/>
      <c r="O82" s="486"/>
      <c r="P82" s="1050"/>
      <c r="Q82" s="1050"/>
      <c r="R82" s="483"/>
      <c r="S82" s="484"/>
      <c r="T82" s="484"/>
      <c r="U82" s="484"/>
      <c r="V82" s="485"/>
      <c r="W82" s="236"/>
      <c r="X82" s="233"/>
      <c r="Y82" s="170"/>
      <c r="AA82" s="168">
        <f>IF(AE78,F52,"")</f>
      </c>
      <c r="AB82" s="1080"/>
      <c r="AC82" s="1001"/>
      <c r="AD82" s="1002"/>
      <c r="AE82" s="1000"/>
    </row>
    <row r="83" spans="1:31" ht="15">
      <c r="A83" s="217"/>
      <c r="B83" s="481"/>
      <c r="C83" s="481"/>
      <c r="D83" s="481"/>
      <c r="E83" s="481"/>
      <c r="F83" s="481"/>
      <c r="G83" s="481"/>
      <c r="H83" s="481"/>
      <c r="I83" s="482"/>
      <c r="J83" s="482"/>
      <c r="K83" s="217"/>
      <c r="L83" s="217"/>
      <c r="M83" s="233"/>
      <c r="N83" s="170"/>
      <c r="O83" s="486"/>
      <c r="P83" s="1050"/>
      <c r="Q83" s="1050"/>
      <c r="R83" s="483"/>
      <c r="S83" s="484"/>
      <c r="T83" s="484"/>
      <c r="U83" s="484"/>
      <c r="V83" s="485"/>
      <c r="W83" s="236"/>
      <c r="X83" s="233"/>
      <c r="Y83" s="170"/>
      <c r="AA83" s="165"/>
      <c r="AB83" s="1080"/>
      <c r="AC83" s="1001"/>
      <c r="AD83" s="1002"/>
      <c r="AE83" s="1000"/>
    </row>
    <row r="84" spans="1:31" ht="12.75">
      <c r="A84" s="217"/>
      <c r="B84" s="481"/>
      <c r="C84" s="481"/>
      <c r="D84" s="481"/>
      <c r="E84" s="481"/>
      <c r="F84" s="481"/>
      <c r="G84" s="481"/>
      <c r="H84" s="481"/>
      <c r="I84" s="482"/>
      <c r="J84" s="482"/>
      <c r="K84" s="217"/>
      <c r="L84" s="217"/>
      <c r="M84" s="233"/>
      <c r="N84" s="170"/>
      <c r="O84" s="405"/>
      <c r="P84" s="1050"/>
      <c r="Q84" s="1050"/>
      <c r="R84" s="483"/>
      <c r="S84" s="484"/>
      <c r="T84" s="484"/>
      <c r="U84" s="484"/>
      <c r="V84" s="485"/>
      <c r="W84" s="236"/>
      <c r="X84" s="233"/>
      <c r="Y84" s="170"/>
      <c r="AA84" s="163">
        <v>10</v>
      </c>
      <c r="AB84" s="1080"/>
      <c r="AC84" s="1001"/>
      <c r="AD84" s="1002"/>
      <c r="AE84" s="1000"/>
    </row>
    <row r="85" spans="1:31" ht="12.75">
      <c r="A85" s="217"/>
      <c r="B85" s="217"/>
      <c r="C85" s="217"/>
      <c r="D85" s="217"/>
      <c r="E85" s="217"/>
      <c r="F85" s="217"/>
      <c r="G85" s="217"/>
      <c r="H85" s="217"/>
      <c r="I85" s="217"/>
      <c r="J85" s="217"/>
      <c r="K85" s="411"/>
      <c r="L85" s="411"/>
      <c r="M85" s="233"/>
      <c r="N85" s="170"/>
      <c r="O85" s="486"/>
      <c r="P85" s="1050"/>
      <c r="Q85" s="1050"/>
      <c r="R85" s="483"/>
      <c r="S85" s="484"/>
      <c r="T85" s="484"/>
      <c r="U85" s="484"/>
      <c r="V85" s="485"/>
      <c r="W85" s="236"/>
      <c r="X85" s="233"/>
      <c r="Y85" s="170"/>
      <c r="AA85" s="156" t="s">
        <v>3</v>
      </c>
      <c r="AB85" s="1080">
        <v>11</v>
      </c>
      <c r="AC85" s="1001">
        <v>57</v>
      </c>
      <c r="AD85" s="1002">
        <v>9</v>
      </c>
      <c r="AE85" s="1000" t="b">
        <v>0</v>
      </c>
    </row>
    <row r="86" spans="1:31" ht="15">
      <c r="A86" s="169"/>
      <c r="B86" s="170"/>
      <c r="C86" s="171"/>
      <c r="D86" s="172"/>
      <c r="E86" s="172"/>
      <c r="F86" s="173"/>
      <c r="G86" s="173"/>
      <c r="H86" s="1033"/>
      <c r="I86" s="1033"/>
      <c r="J86" s="1033"/>
      <c r="K86" s="1033"/>
      <c r="L86" s="174"/>
      <c r="M86" s="233"/>
      <c r="N86" s="170"/>
      <c r="O86" s="486"/>
      <c r="P86" s="1050"/>
      <c r="Q86" s="1050"/>
      <c r="R86" s="483"/>
      <c r="S86" s="484"/>
      <c r="T86" s="484"/>
      <c r="U86" s="484"/>
      <c r="V86" s="485"/>
      <c r="W86" s="236"/>
      <c r="X86" s="233"/>
      <c r="Y86" s="170"/>
      <c r="AA86" s="164"/>
      <c r="AB86" s="1080"/>
      <c r="AC86" s="1001"/>
      <c r="AD86" s="1002"/>
      <c r="AE86" s="1000"/>
    </row>
    <row r="87" spans="1:31" ht="15">
      <c r="A87" s="170"/>
      <c r="B87" s="170"/>
      <c r="C87" s="171"/>
      <c r="D87" s="175"/>
      <c r="E87" s="175"/>
      <c r="F87" s="487"/>
      <c r="G87" s="487"/>
      <c r="H87" s="1032"/>
      <c r="I87" s="1032"/>
      <c r="J87" s="1032"/>
      <c r="K87" s="1032"/>
      <c r="L87" s="176"/>
      <c r="M87" s="233"/>
      <c r="N87" s="170"/>
      <c r="O87" s="405"/>
      <c r="P87" s="1050"/>
      <c r="Q87" s="1050"/>
      <c r="R87" s="483"/>
      <c r="S87" s="484"/>
      <c r="T87" s="484"/>
      <c r="U87" s="484"/>
      <c r="V87" s="485"/>
      <c r="W87" s="236"/>
      <c r="X87" s="233"/>
      <c r="Y87" s="170"/>
      <c r="AA87" s="166">
        <f>IF(AE85,F54,"")</f>
      </c>
      <c r="AB87" s="1080"/>
      <c r="AC87" s="1001"/>
      <c r="AD87" s="1002"/>
      <c r="AE87" s="1000"/>
    </row>
    <row r="88" spans="1:31" ht="12.75">
      <c r="A88" s="170"/>
      <c r="B88" s="170"/>
      <c r="C88" s="171"/>
      <c r="D88" s="175"/>
      <c r="E88" s="175"/>
      <c r="F88" s="487"/>
      <c r="G88" s="487"/>
      <c r="H88" s="176"/>
      <c r="I88" s="176"/>
      <c r="J88" s="176"/>
      <c r="K88" s="176"/>
      <c r="L88" s="176"/>
      <c r="M88" s="233"/>
      <c r="N88" s="170"/>
      <c r="O88" s="486"/>
      <c r="P88" s="1050"/>
      <c r="Q88" s="1050"/>
      <c r="R88" s="483"/>
      <c r="S88" s="484"/>
      <c r="T88" s="484"/>
      <c r="U88" s="484"/>
      <c r="V88" s="485"/>
      <c r="W88" s="236"/>
      <c r="X88" s="233"/>
      <c r="Y88" s="170"/>
      <c r="AA88" s="167" t="s">
        <v>2</v>
      </c>
      <c r="AB88" s="1080"/>
      <c r="AC88" s="1001"/>
      <c r="AD88" s="1002"/>
      <c r="AE88" s="1000"/>
    </row>
    <row r="89" spans="1:31" ht="15">
      <c r="A89" s="169"/>
      <c r="B89" s="170"/>
      <c r="C89" s="171"/>
      <c r="D89" s="172"/>
      <c r="E89" s="172"/>
      <c r="F89" s="173"/>
      <c r="G89" s="173"/>
      <c r="H89" s="1033"/>
      <c r="I89" s="1033"/>
      <c r="J89" s="1033"/>
      <c r="K89" s="1033"/>
      <c r="L89" s="174"/>
      <c r="M89" s="233"/>
      <c r="N89" s="233"/>
      <c r="O89" s="233"/>
      <c r="P89" s="233"/>
      <c r="Q89" s="241"/>
      <c r="R89" s="241"/>
      <c r="S89" s="241"/>
      <c r="T89" s="241"/>
      <c r="U89" s="241"/>
      <c r="V89" s="241"/>
      <c r="W89" s="437"/>
      <c r="X89" s="233"/>
      <c r="Y89" s="170"/>
      <c r="AA89" s="168">
        <f>IF(AE85,F56,"")</f>
      </c>
      <c r="AB89" s="1080"/>
      <c r="AC89" s="1001"/>
      <c r="AD89" s="1002"/>
      <c r="AE89" s="1000"/>
    </row>
    <row r="90" spans="1:31" ht="15">
      <c r="A90" s="170"/>
      <c r="B90" s="170"/>
      <c r="C90" s="171"/>
      <c r="D90" s="175"/>
      <c r="E90" s="175"/>
      <c r="F90" s="487"/>
      <c r="G90" s="487"/>
      <c r="H90" s="1032"/>
      <c r="I90" s="1032"/>
      <c r="J90" s="1032"/>
      <c r="K90" s="1032"/>
      <c r="L90" s="176"/>
      <c r="M90" s="233"/>
      <c r="N90" s="233"/>
      <c r="O90" s="233"/>
      <c r="P90" s="233"/>
      <c r="Q90" s="241"/>
      <c r="R90" s="241"/>
      <c r="S90" s="241"/>
      <c r="T90" s="241"/>
      <c r="U90" s="241"/>
      <c r="V90" s="241"/>
      <c r="W90" s="437"/>
      <c r="X90" s="233"/>
      <c r="Y90" s="170"/>
      <c r="AA90" s="165"/>
      <c r="AB90" s="1080"/>
      <c r="AC90" s="1001"/>
      <c r="AD90" s="1002"/>
      <c r="AE90" s="1000"/>
    </row>
    <row r="91" spans="1:31" ht="12.75">
      <c r="A91" s="233"/>
      <c r="B91" s="233"/>
      <c r="C91" s="233"/>
      <c r="D91" s="233"/>
      <c r="E91" s="233"/>
      <c r="F91" s="233"/>
      <c r="G91" s="233"/>
      <c r="H91" s="233"/>
      <c r="I91" s="233"/>
      <c r="J91" s="233"/>
      <c r="K91" s="233"/>
      <c r="L91" s="233"/>
      <c r="M91" s="233"/>
      <c r="N91" s="233"/>
      <c r="O91" s="233"/>
      <c r="P91" s="233"/>
      <c r="Q91" s="241"/>
      <c r="R91" s="241"/>
      <c r="S91" s="241"/>
      <c r="T91" s="241"/>
      <c r="U91" s="241"/>
      <c r="V91" s="241"/>
      <c r="W91" s="437"/>
      <c r="X91" s="233"/>
      <c r="Y91" s="170"/>
      <c r="AA91" s="163">
        <v>11</v>
      </c>
      <c r="AB91" s="1080"/>
      <c r="AC91" s="1001"/>
      <c r="AD91" s="1002"/>
      <c r="AE91" s="1000"/>
    </row>
    <row r="92" spans="1:31" ht="12.75">
      <c r="A92" s="233"/>
      <c r="B92" s="233"/>
      <c r="C92" s="233"/>
      <c r="D92" s="233"/>
      <c r="E92" s="233"/>
      <c r="F92" s="233"/>
      <c r="G92" s="233"/>
      <c r="H92" s="233"/>
      <c r="I92" s="233"/>
      <c r="J92" s="233"/>
      <c r="K92" s="233"/>
      <c r="L92" s="233"/>
      <c r="M92" s="233"/>
      <c r="N92" s="233"/>
      <c r="O92" s="233"/>
      <c r="P92" s="233"/>
      <c r="Q92" s="241"/>
      <c r="R92" s="241"/>
      <c r="S92" s="241"/>
      <c r="T92" s="241"/>
      <c r="U92" s="241"/>
      <c r="V92" s="241"/>
      <c r="W92" s="437"/>
      <c r="X92" s="233"/>
      <c r="Y92" s="170"/>
      <c r="AA92" s="156" t="s">
        <v>3</v>
      </c>
      <c r="AB92" s="1080">
        <v>12</v>
      </c>
      <c r="AC92" s="1001">
        <v>61</v>
      </c>
      <c r="AD92" s="1002">
        <v>9</v>
      </c>
      <c r="AE92" s="1000" t="b">
        <v>0</v>
      </c>
    </row>
    <row r="93" spans="1:31" ht="15">
      <c r="A93" s="233"/>
      <c r="B93" s="233"/>
      <c r="C93" s="233"/>
      <c r="D93" s="233"/>
      <c r="E93" s="233"/>
      <c r="F93" s="233"/>
      <c r="G93" s="233"/>
      <c r="H93" s="233"/>
      <c r="I93" s="233"/>
      <c r="J93" s="233"/>
      <c r="K93" s="233"/>
      <c r="L93" s="233"/>
      <c r="M93" s="233"/>
      <c r="N93" s="233"/>
      <c r="O93" s="233"/>
      <c r="P93" s="233"/>
      <c r="Q93" s="241"/>
      <c r="R93" s="241"/>
      <c r="S93" s="241"/>
      <c r="T93" s="241"/>
      <c r="U93" s="241"/>
      <c r="V93" s="241"/>
      <c r="W93" s="437"/>
      <c r="X93" s="233"/>
      <c r="Y93" s="170"/>
      <c r="AA93" s="164"/>
      <c r="AB93" s="1080"/>
      <c r="AC93" s="1001"/>
      <c r="AD93" s="1002"/>
      <c r="AE93" s="1000"/>
    </row>
    <row r="94" spans="1:31" ht="15">
      <c r="A94" s="233"/>
      <c r="B94" s="233"/>
      <c r="C94" s="233"/>
      <c r="D94" s="233"/>
      <c r="E94" s="233"/>
      <c r="F94" s="233"/>
      <c r="G94" s="233"/>
      <c r="H94" s="233"/>
      <c r="I94" s="233"/>
      <c r="J94" s="233"/>
      <c r="K94" s="233"/>
      <c r="L94" s="233"/>
      <c r="M94" s="233"/>
      <c r="N94" s="233"/>
      <c r="O94" s="233"/>
      <c r="P94" s="233"/>
      <c r="Q94" s="241"/>
      <c r="R94" s="241"/>
      <c r="S94" s="241"/>
      <c r="T94" s="241"/>
      <c r="U94" s="241"/>
      <c r="V94" s="241"/>
      <c r="W94" s="437"/>
      <c r="X94" s="233"/>
      <c r="Y94" s="170"/>
      <c r="AA94" s="166">
        <f>IF(AE92,F58,"")</f>
      </c>
      <c r="AB94" s="1080"/>
      <c r="AC94" s="1001"/>
      <c r="AD94" s="1002"/>
      <c r="AE94" s="1000"/>
    </row>
    <row r="95" spans="1:31" ht="12.75">
      <c r="A95" s="233"/>
      <c r="B95" s="233"/>
      <c r="C95" s="233"/>
      <c r="D95" s="233"/>
      <c r="E95" s="233"/>
      <c r="F95" s="233"/>
      <c r="G95" s="233"/>
      <c r="H95" s="233"/>
      <c r="I95" s="233"/>
      <c r="J95" s="233"/>
      <c r="K95" s="233"/>
      <c r="L95" s="233"/>
      <c r="M95" s="233"/>
      <c r="N95" s="233"/>
      <c r="O95" s="233"/>
      <c r="P95" s="233"/>
      <c r="Q95" s="241"/>
      <c r="R95" s="241"/>
      <c r="S95" s="241"/>
      <c r="T95" s="241"/>
      <c r="U95" s="241"/>
      <c r="V95" s="241"/>
      <c r="W95" s="437"/>
      <c r="X95" s="233"/>
      <c r="Y95" s="170"/>
      <c r="AA95" s="167" t="s">
        <v>2</v>
      </c>
      <c r="AB95" s="1080"/>
      <c r="AC95" s="1001"/>
      <c r="AD95" s="1002"/>
      <c r="AE95" s="1000"/>
    </row>
    <row r="96" spans="1:31" ht="15">
      <c r="A96" s="233"/>
      <c r="B96" s="233"/>
      <c r="C96" s="233"/>
      <c r="D96" s="233"/>
      <c r="E96" s="233"/>
      <c r="F96" s="233"/>
      <c r="G96" s="233"/>
      <c r="H96" s="233"/>
      <c r="I96" s="233"/>
      <c r="J96" s="233"/>
      <c r="K96" s="233"/>
      <c r="L96" s="233"/>
      <c r="M96" s="233"/>
      <c r="N96" s="233"/>
      <c r="O96" s="233"/>
      <c r="P96" s="233"/>
      <c r="Q96" s="241"/>
      <c r="R96" s="241"/>
      <c r="S96" s="241"/>
      <c r="T96" s="241"/>
      <c r="U96" s="241"/>
      <c r="V96" s="241"/>
      <c r="W96" s="437"/>
      <c r="X96" s="233"/>
      <c r="Y96" s="170"/>
      <c r="AA96" s="168">
        <f>IF(AE92,F60,"")</f>
      </c>
      <c r="AB96" s="1080"/>
      <c r="AC96" s="1001"/>
      <c r="AD96" s="1002"/>
      <c r="AE96" s="1000"/>
    </row>
    <row r="97" spans="1:31" ht="15">
      <c r="A97" s="233"/>
      <c r="B97" s="233"/>
      <c r="C97" s="233"/>
      <c r="D97" s="233"/>
      <c r="E97" s="233"/>
      <c r="F97" s="233"/>
      <c r="G97" s="233"/>
      <c r="H97" s="233"/>
      <c r="I97" s="233"/>
      <c r="J97" s="233"/>
      <c r="K97" s="233"/>
      <c r="L97" s="233"/>
      <c r="M97" s="233"/>
      <c r="N97" s="233"/>
      <c r="O97" s="233"/>
      <c r="P97" s="233"/>
      <c r="Q97" s="241"/>
      <c r="R97" s="241"/>
      <c r="S97" s="241"/>
      <c r="T97" s="241"/>
      <c r="U97" s="241"/>
      <c r="V97" s="241"/>
      <c r="W97" s="437"/>
      <c r="X97" s="233"/>
      <c r="Y97" s="170"/>
      <c r="AA97" s="165"/>
      <c r="AB97" s="1080"/>
      <c r="AC97" s="1001"/>
      <c r="AD97" s="1002"/>
      <c r="AE97" s="1000"/>
    </row>
    <row r="98" spans="1:31" ht="12.75">
      <c r="A98" s="233"/>
      <c r="B98" s="233"/>
      <c r="C98" s="233"/>
      <c r="D98" s="233"/>
      <c r="E98" s="233"/>
      <c r="F98" s="233"/>
      <c r="G98" s="233"/>
      <c r="H98" s="233"/>
      <c r="I98" s="233"/>
      <c r="J98" s="233"/>
      <c r="K98" s="233"/>
      <c r="L98" s="233"/>
      <c r="M98" s="233"/>
      <c r="N98" s="233"/>
      <c r="O98" s="233"/>
      <c r="P98" s="233"/>
      <c r="Q98" s="241"/>
      <c r="R98" s="241"/>
      <c r="S98" s="241"/>
      <c r="T98" s="241"/>
      <c r="U98" s="241"/>
      <c r="V98" s="241"/>
      <c r="W98" s="437"/>
      <c r="X98" s="233"/>
      <c r="Y98" s="170"/>
      <c r="AA98" s="163">
        <v>12</v>
      </c>
      <c r="AB98" s="1080"/>
      <c r="AC98" s="1001"/>
      <c r="AD98" s="1002"/>
      <c r="AE98" s="1000"/>
    </row>
    <row r="99" spans="1:31" ht="12.75">
      <c r="A99" s="233"/>
      <c r="B99" s="233"/>
      <c r="C99" s="233"/>
      <c r="D99" s="233"/>
      <c r="E99" s="233"/>
      <c r="F99" s="233"/>
      <c r="G99" s="233"/>
      <c r="H99" s="233"/>
      <c r="I99" s="233"/>
      <c r="J99" s="233"/>
      <c r="K99" s="233"/>
      <c r="L99" s="233"/>
      <c r="M99" s="233"/>
      <c r="N99" s="233"/>
      <c r="O99" s="233"/>
      <c r="P99" s="233"/>
      <c r="Q99" s="241"/>
      <c r="R99" s="241"/>
      <c r="S99" s="241"/>
      <c r="T99" s="241"/>
      <c r="U99" s="241"/>
      <c r="V99" s="241"/>
      <c r="W99" s="437"/>
      <c r="X99" s="233"/>
      <c r="Y99" s="170"/>
      <c r="AA99" s="156" t="s">
        <v>3</v>
      </c>
      <c r="AB99" s="1080">
        <v>13</v>
      </c>
      <c r="AC99" s="1001">
        <v>66</v>
      </c>
      <c r="AD99" s="1002">
        <v>9</v>
      </c>
      <c r="AE99" s="1000" t="b">
        <v>0</v>
      </c>
    </row>
    <row r="100" spans="1:31" ht="15">
      <c r="A100" s="233"/>
      <c r="B100" s="233"/>
      <c r="C100" s="233"/>
      <c r="D100" s="233"/>
      <c r="E100" s="233"/>
      <c r="F100" s="233"/>
      <c r="G100" s="233"/>
      <c r="H100" s="233"/>
      <c r="I100" s="233"/>
      <c r="J100" s="233"/>
      <c r="K100" s="233"/>
      <c r="L100" s="233"/>
      <c r="M100" s="233"/>
      <c r="N100" s="233"/>
      <c r="O100" s="233"/>
      <c r="P100" s="233"/>
      <c r="Q100" s="241"/>
      <c r="R100" s="241"/>
      <c r="S100" s="241"/>
      <c r="T100" s="241"/>
      <c r="U100" s="241"/>
      <c r="V100" s="241"/>
      <c r="W100" s="437"/>
      <c r="X100" s="233"/>
      <c r="Y100" s="170"/>
      <c r="AA100" s="157"/>
      <c r="AB100" s="1080"/>
      <c r="AC100" s="1001"/>
      <c r="AD100" s="1002"/>
      <c r="AE100" s="1000"/>
    </row>
    <row r="101" spans="1:31" ht="15">
      <c r="A101" s="233"/>
      <c r="B101" s="233"/>
      <c r="C101" s="233"/>
      <c r="D101" s="233"/>
      <c r="E101" s="233"/>
      <c r="F101" s="233"/>
      <c r="G101" s="233"/>
      <c r="H101" s="233"/>
      <c r="I101" s="233"/>
      <c r="J101" s="233"/>
      <c r="K101" s="233"/>
      <c r="L101" s="233"/>
      <c r="M101" s="233"/>
      <c r="N101" s="233"/>
      <c r="O101" s="233"/>
      <c r="P101" s="233"/>
      <c r="Q101" s="241"/>
      <c r="R101" s="241"/>
      <c r="S101" s="241"/>
      <c r="T101" s="241"/>
      <c r="U101" s="241"/>
      <c r="V101" s="241"/>
      <c r="W101" s="437"/>
      <c r="X101" s="233"/>
      <c r="Y101" s="170"/>
      <c r="AA101" s="166">
        <f>IF(AE99,F63,"")</f>
      </c>
      <c r="AB101" s="1080"/>
      <c r="AC101" s="1001"/>
      <c r="AD101" s="1002"/>
      <c r="AE101" s="1000"/>
    </row>
    <row r="102" spans="1:31" ht="12.75">
      <c r="A102" s="233"/>
      <c r="B102" s="233"/>
      <c r="C102" s="233"/>
      <c r="D102" s="233"/>
      <c r="E102" s="233"/>
      <c r="F102" s="233"/>
      <c r="G102" s="233"/>
      <c r="H102" s="233"/>
      <c r="I102" s="233"/>
      <c r="J102" s="233"/>
      <c r="K102" s="233"/>
      <c r="L102" s="233"/>
      <c r="M102" s="233"/>
      <c r="N102" s="233"/>
      <c r="O102" s="233"/>
      <c r="P102" s="233"/>
      <c r="Q102" s="241"/>
      <c r="R102" s="241"/>
      <c r="S102" s="241"/>
      <c r="T102" s="241"/>
      <c r="U102" s="241"/>
      <c r="V102" s="241"/>
      <c r="W102" s="437"/>
      <c r="X102" s="233"/>
      <c r="Y102" s="170"/>
      <c r="AA102" s="167" t="s">
        <v>2</v>
      </c>
      <c r="AB102" s="1080"/>
      <c r="AC102" s="1001"/>
      <c r="AD102" s="1002"/>
      <c r="AE102" s="1000"/>
    </row>
    <row r="103" spans="1:31" ht="15">
      <c r="A103" s="233"/>
      <c r="B103" s="233"/>
      <c r="C103" s="233"/>
      <c r="D103" s="233"/>
      <c r="E103" s="233"/>
      <c r="F103" s="233"/>
      <c r="G103" s="233"/>
      <c r="H103" s="233"/>
      <c r="I103" s="233"/>
      <c r="J103" s="233"/>
      <c r="K103" s="233"/>
      <c r="L103" s="233"/>
      <c r="M103" s="233"/>
      <c r="N103" s="233"/>
      <c r="O103" s="233"/>
      <c r="P103" s="233"/>
      <c r="Q103" s="241"/>
      <c r="R103" s="241"/>
      <c r="S103" s="241"/>
      <c r="T103" s="241"/>
      <c r="U103" s="241"/>
      <c r="V103" s="241"/>
      <c r="W103" s="437"/>
      <c r="X103" s="233"/>
      <c r="Y103" s="170"/>
      <c r="AA103" s="168">
        <f>IF(AE99,F65,"")</f>
      </c>
      <c r="AB103" s="1080"/>
      <c r="AC103" s="1001"/>
      <c r="AD103" s="1002"/>
      <c r="AE103" s="1000"/>
    </row>
    <row r="104" spans="1:31" ht="15">
      <c r="A104" s="233"/>
      <c r="B104" s="233"/>
      <c r="C104" s="233"/>
      <c r="D104" s="233"/>
      <c r="E104" s="233"/>
      <c r="F104" s="233"/>
      <c r="G104" s="233"/>
      <c r="H104" s="233"/>
      <c r="I104" s="233"/>
      <c r="J104" s="233"/>
      <c r="K104" s="233"/>
      <c r="L104" s="233"/>
      <c r="M104" s="233"/>
      <c r="N104" s="233"/>
      <c r="O104" s="233"/>
      <c r="P104" s="233"/>
      <c r="Q104" s="241"/>
      <c r="R104" s="241"/>
      <c r="S104" s="241"/>
      <c r="T104" s="241"/>
      <c r="U104" s="241"/>
      <c r="V104" s="241"/>
      <c r="W104" s="437"/>
      <c r="X104" s="233"/>
      <c r="Y104" s="170"/>
      <c r="AA104" s="162"/>
      <c r="AB104" s="1080"/>
      <c r="AC104" s="1001"/>
      <c r="AD104" s="1002"/>
      <c r="AE104" s="1000"/>
    </row>
    <row r="105" spans="1:31" ht="12.75">
      <c r="A105" s="233"/>
      <c r="B105" s="233"/>
      <c r="C105" s="233"/>
      <c r="D105" s="233"/>
      <c r="E105" s="233"/>
      <c r="F105" s="233"/>
      <c r="G105" s="233"/>
      <c r="H105" s="233"/>
      <c r="I105" s="233"/>
      <c r="J105" s="233"/>
      <c r="K105" s="233"/>
      <c r="L105" s="233"/>
      <c r="M105" s="233"/>
      <c r="N105" s="233"/>
      <c r="O105" s="233"/>
      <c r="P105" s="233"/>
      <c r="Q105" s="241"/>
      <c r="R105" s="241"/>
      <c r="S105" s="241"/>
      <c r="T105" s="241"/>
      <c r="U105" s="241"/>
      <c r="V105" s="241"/>
      <c r="W105" s="437"/>
      <c r="X105" s="233"/>
      <c r="Y105" s="170"/>
      <c r="AA105" s="163">
        <v>13</v>
      </c>
      <c r="AB105" s="1080"/>
      <c r="AC105" s="1001"/>
      <c r="AD105" s="1002"/>
      <c r="AE105" s="1000"/>
    </row>
    <row r="106" spans="1:31" ht="12.75">
      <c r="A106" s="233"/>
      <c r="B106" s="233"/>
      <c r="C106" s="233"/>
      <c r="D106" s="233"/>
      <c r="E106" s="233"/>
      <c r="F106" s="233"/>
      <c r="G106" s="233"/>
      <c r="H106" s="233"/>
      <c r="I106" s="233"/>
      <c r="J106" s="233"/>
      <c r="K106" s="233"/>
      <c r="L106" s="233"/>
      <c r="M106" s="233"/>
      <c r="N106" s="233"/>
      <c r="O106" s="233"/>
      <c r="P106" s="233"/>
      <c r="Q106" s="241"/>
      <c r="R106" s="241"/>
      <c r="S106" s="241"/>
      <c r="T106" s="241"/>
      <c r="U106" s="241"/>
      <c r="V106" s="241"/>
      <c r="W106" s="437"/>
      <c r="X106" s="233"/>
      <c r="Y106" s="170"/>
      <c r="AA106" s="156" t="s">
        <v>3</v>
      </c>
      <c r="AB106" s="1080">
        <v>14</v>
      </c>
      <c r="AC106" s="1001">
        <v>70</v>
      </c>
      <c r="AD106" s="1002">
        <v>9</v>
      </c>
      <c r="AE106" s="1000" t="b">
        <v>0</v>
      </c>
    </row>
    <row r="107" spans="1:31" ht="15">
      <c r="A107" s="233"/>
      <c r="B107" s="233"/>
      <c r="C107" s="233"/>
      <c r="D107" s="233"/>
      <c r="E107" s="233"/>
      <c r="F107" s="233"/>
      <c r="G107" s="233"/>
      <c r="H107" s="233"/>
      <c r="I107" s="233"/>
      <c r="J107" s="233"/>
      <c r="K107" s="233"/>
      <c r="L107" s="233"/>
      <c r="M107" s="233"/>
      <c r="N107" s="233"/>
      <c r="O107" s="233"/>
      <c r="P107" s="233"/>
      <c r="Q107" s="241"/>
      <c r="R107" s="241"/>
      <c r="S107" s="241"/>
      <c r="T107" s="241"/>
      <c r="U107" s="241"/>
      <c r="V107" s="241"/>
      <c r="W107" s="437"/>
      <c r="X107" s="233"/>
      <c r="Y107" s="170"/>
      <c r="AA107" s="164"/>
      <c r="AB107" s="1080"/>
      <c r="AC107" s="1001"/>
      <c r="AD107" s="1002"/>
      <c r="AE107" s="1000"/>
    </row>
    <row r="108" spans="1:31" ht="15">
      <c r="A108" s="233"/>
      <c r="B108" s="233"/>
      <c r="C108" s="233"/>
      <c r="D108" s="233"/>
      <c r="E108" s="233"/>
      <c r="F108" s="233"/>
      <c r="G108" s="233"/>
      <c r="H108" s="233"/>
      <c r="I108" s="233"/>
      <c r="J108" s="233"/>
      <c r="K108" s="233"/>
      <c r="L108" s="233"/>
      <c r="M108" s="233"/>
      <c r="N108" s="233"/>
      <c r="O108" s="233"/>
      <c r="P108" s="233"/>
      <c r="Q108" s="241"/>
      <c r="R108" s="241"/>
      <c r="S108" s="241"/>
      <c r="T108" s="241"/>
      <c r="U108" s="241"/>
      <c r="V108" s="241"/>
      <c r="W108" s="437"/>
      <c r="X108" s="233"/>
      <c r="Y108" s="170"/>
      <c r="AA108" s="166">
        <f>IF(AE106,F67,"")</f>
      </c>
      <c r="AB108" s="1080"/>
      <c r="AC108" s="1001"/>
      <c r="AD108" s="1002"/>
      <c r="AE108" s="1000"/>
    </row>
    <row r="109" spans="1:31" ht="12.75">
      <c r="A109" s="233"/>
      <c r="B109" s="233"/>
      <c r="C109" s="233"/>
      <c r="D109" s="233"/>
      <c r="E109" s="233"/>
      <c r="F109" s="233"/>
      <c r="G109" s="233"/>
      <c r="H109" s="233"/>
      <c r="I109" s="233"/>
      <c r="J109" s="233"/>
      <c r="K109" s="233"/>
      <c r="L109" s="233"/>
      <c r="M109" s="233"/>
      <c r="N109" s="233"/>
      <c r="O109" s="233"/>
      <c r="P109" s="233"/>
      <c r="Q109" s="241"/>
      <c r="R109" s="241"/>
      <c r="S109" s="241"/>
      <c r="T109" s="241"/>
      <c r="U109" s="241"/>
      <c r="V109" s="241"/>
      <c r="W109" s="437"/>
      <c r="X109" s="233"/>
      <c r="Y109" s="170"/>
      <c r="AA109" s="167" t="s">
        <v>2</v>
      </c>
      <c r="AB109" s="1080"/>
      <c r="AC109" s="1001"/>
      <c r="AD109" s="1002"/>
      <c r="AE109" s="1000"/>
    </row>
    <row r="110" spans="1:31" ht="15">
      <c r="A110" s="233"/>
      <c r="B110" s="233"/>
      <c r="C110" s="233"/>
      <c r="D110" s="233"/>
      <c r="E110" s="233"/>
      <c r="F110" s="233"/>
      <c r="G110" s="233"/>
      <c r="H110" s="233"/>
      <c r="I110" s="233"/>
      <c r="J110" s="233"/>
      <c r="K110" s="233"/>
      <c r="L110" s="233"/>
      <c r="M110" s="233"/>
      <c r="N110" s="233"/>
      <c r="O110" s="233"/>
      <c r="P110" s="233"/>
      <c r="Q110" s="241"/>
      <c r="R110" s="241"/>
      <c r="S110" s="241"/>
      <c r="T110" s="241"/>
      <c r="U110" s="241"/>
      <c r="V110" s="241"/>
      <c r="W110" s="437"/>
      <c r="X110" s="233"/>
      <c r="Y110" s="170"/>
      <c r="AA110" s="168">
        <f>IF(AE106,F69,"")</f>
      </c>
      <c r="AB110" s="1080"/>
      <c r="AC110" s="1001"/>
      <c r="AD110" s="1002"/>
      <c r="AE110" s="1000"/>
    </row>
    <row r="111" spans="1:31" ht="15">
      <c r="A111" s="233"/>
      <c r="B111" s="233"/>
      <c r="C111" s="233"/>
      <c r="D111" s="233"/>
      <c r="E111" s="233"/>
      <c r="F111" s="233"/>
      <c r="G111" s="233"/>
      <c r="H111" s="233"/>
      <c r="I111" s="233"/>
      <c r="J111" s="233"/>
      <c r="K111" s="233"/>
      <c r="L111" s="233"/>
      <c r="M111" s="233"/>
      <c r="N111" s="233"/>
      <c r="O111" s="233"/>
      <c r="P111" s="233"/>
      <c r="Q111" s="241"/>
      <c r="R111" s="241"/>
      <c r="S111" s="241"/>
      <c r="T111" s="241"/>
      <c r="U111" s="241"/>
      <c r="V111" s="241"/>
      <c r="W111" s="437"/>
      <c r="X111" s="233"/>
      <c r="Y111" s="170"/>
      <c r="AA111" s="165"/>
      <c r="AB111" s="1080"/>
      <c r="AC111" s="1001"/>
      <c r="AD111" s="1002"/>
      <c r="AE111" s="1000"/>
    </row>
    <row r="112" spans="1:31" ht="12.75">
      <c r="A112" s="233"/>
      <c r="B112" s="233"/>
      <c r="C112" s="233"/>
      <c r="D112" s="233"/>
      <c r="E112" s="233"/>
      <c r="F112" s="233"/>
      <c r="G112" s="233"/>
      <c r="H112" s="233"/>
      <c r="I112" s="233"/>
      <c r="J112" s="233"/>
      <c r="K112" s="233"/>
      <c r="L112" s="233"/>
      <c r="M112" s="233"/>
      <c r="N112" s="233"/>
      <c r="O112" s="233"/>
      <c r="P112" s="233"/>
      <c r="Q112" s="241"/>
      <c r="R112" s="241"/>
      <c r="S112" s="241"/>
      <c r="T112" s="241"/>
      <c r="U112" s="241"/>
      <c r="V112" s="241"/>
      <c r="W112" s="437"/>
      <c r="X112" s="233"/>
      <c r="Y112" s="170"/>
      <c r="AA112" s="163">
        <v>14</v>
      </c>
      <c r="AB112" s="1080"/>
      <c r="AC112" s="1001"/>
      <c r="AD112" s="1002"/>
      <c r="AE112" s="1000"/>
    </row>
    <row r="113" spans="1:31" ht="12.75">
      <c r="A113" s="233"/>
      <c r="B113" s="233"/>
      <c r="C113" s="233"/>
      <c r="D113" s="233"/>
      <c r="E113" s="233"/>
      <c r="F113" s="233"/>
      <c r="G113" s="233"/>
      <c r="H113" s="233"/>
      <c r="I113" s="233"/>
      <c r="J113" s="233"/>
      <c r="K113" s="233"/>
      <c r="L113" s="233"/>
      <c r="M113" s="170"/>
      <c r="N113" s="170"/>
      <c r="O113" s="170"/>
      <c r="P113" s="170"/>
      <c r="Q113" s="172"/>
      <c r="R113" s="172"/>
      <c r="S113" s="172"/>
      <c r="T113" s="172"/>
      <c r="U113" s="172"/>
      <c r="V113" s="172"/>
      <c r="W113" s="219"/>
      <c r="X113" s="170"/>
      <c r="Y113" s="170"/>
      <c r="AA113" s="156" t="s">
        <v>3</v>
      </c>
      <c r="AB113" s="1080">
        <v>15</v>
      </c>
      <c r="AC113" s="1001">
        <v>74</v>
      </c>
      <c r="AD113" s="1002">
        <v>9</v>
      </c>
      <c r="AE113" s="1000" t="b">
        <v>0</v>
      </c>
    </row>
    <row r="114" spans="1:31" ht="15">
      <c r="A114" s="170"/>
      <c r="B114" s="170"/>
      <c r="C114" s="170"/>
      <c r="D114" s="170"/>
      <c r="E114" s="170"/>
      <c r="F114" s="170"/>
      <c r="G114" s="170"/>
      <c r="H114" s="170"/>
      <c r="I114" s="170"/>
      <c r="J114" s="170"/>
      <c r="K114" s="170"/>
      <c r="L114" s="170"/>
      <c r="M114" s="170"/>
      <c r="N114" s="170"/>
      <c r="O114" s="170"/>
      <c r="P114" s="170"/>
      <c r="Q114" s="172"/>
      <c r="R114" s="172"/>
      <c r="S114" s="172"/>
      <c r="T114" s="172"/>
      <c r="U114" s="172"/>
      <c r="V114" s="172"/>
      <c r="W114" s="219"/>
      <c r="X114" s="170"/>
      <c r="Y114" s="170"/>
      <c r="AA114" s="164"/>
      <c r="AB114" s="1080"/>
      <c r="AC114" s="1001"/>
      <c r="AD114" s="1002"/>
      <c r="AE114" s="1000"/>
    </row>
    <row r="115" spans="1:31" ht="15">
      <c r="A115" s="170"/>
      <c r="B115" s="170"/>
      <c r="C115" s="170"/>
      <c r="D115" s="170"/>
      <c r="E115" s="170"/>
      <c r="F115" s="170"/>
      <c r="G115" s="170"/>
      <c r="H115" s="170"/>
      <c r="I115" s="170"/>
      <c r="J115" s="170"/>
      <c r="K115" s="170"/>
      <c r="L115" s="170"/>
      <c r="M115" s="170"/>
      <c r="N115" s="170"/>
      <c r="O115" s="170"/>
      <c r="P115" s="170"/>
      <c r="Q115" s="172"/>
      <c r="R115" s="172"/>
      <c r="S115" s="172"/>
      <c r="T115" s="172"/>
      <c r="U115" s="172"/>
      <c r="V115" s="172"/>
      <c r="W115" s="219"/>
      <c r="X115" s="170"/>
      <c r="Y115" s="170"/>
      <c r="AA115" s="166">
        <f>IF(AE113,F71,"")</f>
      </c>
      <c r="AB115" s="1080"/>
      <c r="AC115" s="1001"/>
      <c r="AD115" s="1002"/>
      <c r="AE115" s="1000"/>
    </row>
    <row r="116" spans="1:31" ht="12.75">
      <c r="A116" s="170"/>
      <c r="B116" s="170"/>
      <c r="C116" s="170"/>
      <c r="D116" s="170"/>
      <c r="E116" s="170"/>
      <c r="F116" s="170"/>
      <c r="G116" s="170"/>
      <c r="H116" s="170"/>
      <c r="I116" s="170"/>
      <c r="J116" s="170"/>
      <c r="K116" s="170"/>
      <c r="L116" s="170"/>
      <c r="M116" s="170"/>
      <c r="N116" s="170"/>
      <c r="O116" s="170"/>
      <c r="P116" s="170"/>
      <c r="Q116" s="172"/>
      <c r="R116" s="172"/>
      <c r="S116" s="172"/>
      <c r="T116" s="172"/>
      <c r="U116" s="172"/>
      <c r="V116" s="172"/>
      <c r="W116" s="219"/>
      <c r="X116" s="170"/>
      <c r="Y116" s="170"/>
      <c r="AA116" s="167" t="s">
        <v>2</v>
      </c>
      <c r="AB116" s="1080"/>
      <c r="AC116" s="1001"/>
      <c r="AD116" s="1002"/>
      <c r="AE116" s="1000"/>
    </row>
    <row r="117" spans="1:31" ht="15">
      <c r="A117" s="170"/>
      <c r="B117" s="170"/>
      <c r="C117" s="170"/>
      <c r="D117" s="170"/>
      <c r="E117" s="170"/>
      <c r="F117" s="170"/>
      <c r="G117" s="170"/>
      <c r="H117" s="170"/>
      <c r="I117" s="170"/>
      <c r="J117" s="170"/>
      <c r="K117" s="170"/>
      <c r="L117" s="170"/>
      <c r="M117" s="170"/>
      <c r="N117" s="170"/>
      <c r="O117" s="170"/>
      <c r="P117" s="170"/>
      <c r="Q117" s="172"/>
      <c r="R117" s="172"/>
      <c r="S117" s="172"/>
      <c r="T117" s="172"/>
      <c r="U117" s="172"/>
      <c r="V117" s="172"/>
      <c r="W117" s="219"/>
      <c r="X117" s="170"/>
      <c r="Y117" s="170"/>
      <c r="AA117" s="168">
        <f>IF(AE113,F73,"")</f>
      </c>
      <c r="AB117" s="1080"/>
      <c r="AC117" s="1001"/>
      <c r="AD117" s="1002"/>
      <c r="AE117" s="1000"/>
    </row>
    <row r="118" spans="1:31" ht="15">
      <c r="A118" s="170"/>
      <c r="B118" s="170"/>
      <c r="C118" s="170"/>
      <c r="D118" s="170"/>
      <c r="E118" s="170"/>
      <c r="F118" s="170"/>
      <c r="G118" s="170"/>
      <c r="H118" s="170"/>
      <c r="I118" s="170"/>
      <c r="J118" s="170"/>
      <c r="K118" s="170"/>
      <c r="L118" s="170"/>
      <c r="M118" s="170"/>
      <c r="N118" s="170"/>
      <c r="O118" s="170"/>
      <c r="P118" s="170"/>
      <c r="Q118" s="172"/>
      <c r="R118" s="172"/>
      <c r="S118" s="172"/>
      <c r="T118" s="172"/>
      <c r="U118" s="172"/>
      <c r="V118" s="172"/>
      <c r="W118" s="219"/>
      <c r="X118" s="170"/>
      <c r="Y118" s="170"/>
      <c r="AA118" s="165"/>
      <c r="AB118" s="1080"/>
      <c r="AC118" s="1001"/>
      <c r="AD118" s="1002"/>
      <c r="AE118" s="1000"/>
    </row>
    <row r="119" spans="1:31" ht="12.75">
      <c r="A119" s="170"/>
      <c r="B119" s="170"/>
      <c r="C119" s="170"/>
      <c r="D119" s="170"/>
      <c r="E119" s="170"/>
      <c r="F119" s="170"/>
      <c r="G119" s="170"/>
      <c r="H119" s="170"/>
      <c r="I119" s="170"/>
      <c r="J119" s="170"/>
      <c r="K119" s="170"/>
      <c r="L119" s="170"/>
      <c r="M119" s="170"/>
      <c r="N119" s="170"/>
      <c r="O119" s="170"/>
      <c r="P119" s="170"/>
      <c r="Q119" s="172"/>
      <c r="R119" s="172"/>
      <c r="S119" s="172"/>
      <c r="T119" s="172"/>
      <c r="U119" s="172"/>
      <c r="V119" s="172"/>
      <c r="W119" s="219"/>
      <c r="X119" s="170"/>
      <c r="Y119" s="170"/>
      <c r="AA119" s="163">
        <v>15</v>
      </c>
      <c r="AB119" s="1080"/>
      <c r="AC119" s="1001"/>
      <c r="AD119" s="1002"/>
      <c r="AE119" s="1000"/>
    </row>
    <row r="120" spans="1:31" ht="12.75">
      <c r="A120" s="170"/>
      <c r="B120" s="170"/>
      <c r="C120" s="170"/>
      <c r="D120" s="170"/>
      <c r="E120" s="170"/>
      <c r="F120" s="170"/>
      <c r="G120" s="170"/>
      <c r="H120" s="170"/>
      <c r="I120" s="170"/>
      <c r="J120" s="170"/>
      <c r="K120" s="170"/>
      <c r="L120" s="170"/>
      <c r="M120" s="170"/>
      <c r="N120" s="170"/>
      <c r="O120" s="170"/>
      <c r="P120" s="170"/>
      <c r="Q120" s="172"/>
      <c r="R120" s="172"/>
      <c r="S120" s="172"/>
      <c r="T120" s="172"/>
      <c r="U120" s="172"/>
      <c r="V120" s="172"/>
      <c r="W120" s="219"/>
      <c r="X120" s="170"/>
      <c r="Y120" s="170"/>
      <c r="AA120" s="156" t="s">
        <v>3</v>
      </c>
      <c r="AB120" s="1080">
        <v>16</v>
      </c>
      <c r="AC120" s="1001">
        <v>78</v>
      </c>
      <c r="AD120" s="1002">
        <v>9</v>
      </c>
      <c r="AE120" s="1000" t="b">
        <v>0</v>
      </c>
    </row>
    <row r="121" spans="1:31" ht="15">
      <c r="A121" s="170"/>
      <c r="B121" s="170"/>
      <c r="C121" s="170"/>
      <c r="D121" s="170"/>
      <c r="E121" s="170"/>
      <c r="F121" s="170"/>
      <c r="G121" s="170"/>
      <c r="H121" s="170"/>
      <c r="I121" s="170"/>
      <c r="J121" s="170"/>
      <c r="K121" s="170"/>
      <c r="L121" s="170"/>
      <c r="M121" s="170"/>
      <c r="N121" s="170"/>
      <c r="O121" s="170"/>
      <c r="P121" s="170"/>
      <c r="Q121" s="172"/>
      <c r="R121" s="172"/>
      <c r="S121" s="172"/>
      <c r="T121" s="172"/>
      <c r="U121" s="172"/>
      <c r="V121" s="172"/>
      <c r="W121" s="219"/>
      <c r="X121" s="170"/>
      <c r="Y121" s="170"/>
      <c r="AA121" s="164"/>
      <c r="AB121" s="1080"/>
      <c r="AC121" s="1001"/>
      <c r="AD121" s="1002"/>
      <c r="AE121" s="1000"/>
    </row>
    <row r="122" spans="1:31" ht="15">
      <c r="A122" s="170"/>
      <c r="B122" s="170"/>
      <c r="C122" s="170"/>
      <c r="D122" s="170"/>
      <c r="E122" s="170"/>
      <c r="F122" s="170"/>
      <c r="G122" s="170"/>
      <c r="H122" s="170"/>
      <c r="I122" s="170"/>
      <c r="J122" s="170"/>
      <c r="K122" s="170"/>
      <c r="L122" s="170"/>
      <c r="M122" s="170"/>
      <c r="N122" s="170"/>
      <c r="O122" s="170"/>
      <c r="P122" s="170"/>
      <c r="Q122" s="172"/>
      <c r="R122" s="172"/>
      <c r="S122" s="172"/>
      <c r="T122" s="172"/>
      <c r="U122" s="172"/>
      <c r="V122" s="172"/>
      <c r="W122" s="219"/>
      <c r="X122" s="170"/>
      <c r="Y122" s="170"/>
      <c r="AA122" s="166">
        <f>IF(AE120,F75,"")</f>
      </c>
      <c r="AB122" s="1080"/>
      <c r="AC122" s="1001"/>
      <c r="AD122" s="1002"/>
      <c r="AE122" s="1000"/>
    </row>
    <row r="123" spans="1:31" ht="12.75">
      <c r="A123" s="170"/>
      <c r="B123" s="170"/>
      <c r="C123" s="170"/>
      <c r="D123" s="170"/>
      <c r="E123" s="170"/>
      <c r="F123" s="170"/>
      <c r="G123" s="170"/>
      <c r="H123" s="170"/>
      <c r="I123" s="170"/>
      <c r="J123" s="170"/>
      <c r="K123" s="170"/>
      <c r="L123" s="170"/>
      <c r="M123" s="170"/>
      <c r="N123" s="170"/>
      <c r="O123" s="170"/>
      <c r="P123" s="170"/>
      <c r="Q123" s="172"/>
      <c r="R123" s="172"/>
      <c r="S123" s="172"/>
      <c r="T123" s="172"/>
      <c r="U123" s="172"/>
      <c r="V123" s="172"/>
      <c r="W123" s="219"/>
      <c r="X123" s="170"/>
      <c r="Y123" s="170"/>
      <c r="AA123" s="167" t="s">
        <v>2</v>
      </c>
      <c r="AB123" s="1080"/>
      <c r="AC123" s="1001"/>
      <c r="AD123" s="1002"/>
      <c r="AE123" s="1000"/>
    </row>
    <row r="124" spans="1:31" ht="15">
      <c r="A124" s="170"/>
      <c r="B124" s="170"/>
      <c r="C124" s="170"/>
      <c r="D124" s="170"/>
      <c r="E124" s="170"/>
      <c r="F124" s="170"/>
      <c r="G124" s="170"/>
      <c r="H124" s="170"/>
      <c r="I124" s="170"/>
      <c r="J124" s="170"/>
      <c r="K124" s="170"/>
      <c r="L124" s="170"/>
      <c r="M124" s="170"/>
      <c r="N124" s="170"/>
      <c r="O124" s="170"/>
      <c r="P124" s="170"/>
      <c r="Q124" s="172"/>
      <c r="R124" s="172"/>
      <c r="S124" s="172"/>
      <c r="T124" s="172"/>
      <c r="U124" s="172"/>
      <c r="V124" s="172"/>
      <c r="W124" s="219"/>
      <c r="X124" s="170"/>
      <c r="Y124" s="170"/>
      <c r="AA124" s="168">
        <f>IF(AE120,F77,"")</f>
      </c>
      <c r="AB124" s="1080"/>
      <c r="AC124" s="1001"/>
      <c r="AD124" s="1002"/>
      <c r="AE124" s="1000"/>
    </row>
    <row r="125" spans="1:31" ht="15">
      <c r="A125" s="170"/>
      <c r="B125" s="170"/>
      <c r="C125" s="170"/>
      <c r="D125" s="170"/>
      <c r="E125" s="170"/>
      <c r="F125" s="170"/>
      <c r="G125" s="170"/>
      <c r="H125" s="170"/>
      <c r="I125" s="170"/>
      <c r="J125" s="170"/>
      <c r="K125" s="170"/>
      <c r="L125" s="170"/>
      <c r="M125" s="170"/>
      <c r="N125" s="170"/>
      <c r="O125" s="170"/>
      <c r="P125" s="170"/>
      <c r="Q125" s="172"/>
      <c r="R125" s="172"/>
      <c r="S125" s="172"/>
      <c r="T125" s="172"/>
      <c r="U125" s="172"/>
      <c r="V125" s="172"/>
      <c r="W125" s="219"/>
      <c r="X125" s="170"/>
      <c r="Y125" s="170"/>
      <c r="AA125" s="165"/>
      <c r="AB125" s="1080"/>
      <c r="AC125" s="1001"/>
      <c r="AD125" s="1002"/>
      <c r="AE125" s="1000"/>
    </row>
    <row r="126" spans="1:31" ht="12.75">
      <c r="A126" s="170"/>
      <c r="B126" s="170"/>
      <c r="C126" s="170"/>
      <c r="D126" s="170"/>
      <c r="E126" s="170"/>
      <c r="F126" s="170"/>
      <c r="G126" s="170"/>
      <c r="H126" s="170"/>
      <c r="I126" s="170"/>
      <c r="J126" s="170"/>
      <c r="K126" s="170"/>
      <c r="L126" s="170"/>
      <c r="M126" s="170"/>
      <c r="N126" s="170"/>
      <c r="O126" s="170"/>
      <c r="P126" s="170"/>
      <c r="Q126" s="172"/>
      <c r="R126" s="172"/>
      <c r="S126" s="172"/>
      <c r="T126" s="172"/>
      <c r="U126" s="172"/>
      <c r="V126" s="172"/>
      <c r="W126" s="219"/>
      <c r="X126" s="170"/>
      <c r="Y126" s="170"/>
      <c r="AA126" s="163">
        <v>16</v>
      </c>
      <c r="AB126" s="1080"/>
      <c r="AC126" s="1001"/>
      <c r="AD126" s="1002"/>
      <c r="AE126" s="1000"/>
    </row>
    <row r="127" spans="1:31" ht="12.75">
      <c r="A127" s="170"/>
      <c r="B127" s="170"/>
      <c r="C127" s="170"/>
      <c r="D127" s="170"/>
      <c r="E127" s="170"/>
      <c r="F127" s="170"/>
      <c r="G127" s="170"/>
      <c r="H127" s="170"/>
      <c r="I127" s="170"/>
      <c r="J127" s="170"/>
      <c r="K127" s="170"/>
      <c r="L127" s="170"/>
      <c r="M127" s="170"/>
      <c r="N127" s="170"/>
      <c r="O127" s="170"/>
      <c r="P127" s="170"/>
      <c r="Q127" s="172"/>
      <c r="R127" s="172"/>
      <c r="S127" s="172"/>
      <c r="T127" s="172"/>
      <c r="U127" s="172"/>
      <c r="V127" s="172"/>
      <c r="W127" s="219"/>
      <c r="X127" s="170"/>
      <c r="Y127" s="170"/>
      <c r="AA127" s="156" t="s">
        <v>72</v>
      </c>
      <c r="AB127" s="1080">
        <v>17</v>
      </c>
      <c r="AC127" s="1001">
        <v>17</v>
      </c>
      <c r="AD127" s="1002">
        <v>12</v>
      </c>
      <c r="AE127" s="1000" t="b">
        <v>0</v>
      </c>
    </row>
    <row r="128" spans="1:31" ht="15">
      <c r="A128" s="170"/>
      <c r="B128" s="170"/>
      <c r="C128" s="170"/>
      <c r="D128" s="170"/>
      <c r="E128" s="170"/>
      <c r="F128" s="170"/>
      <c r="G128" s="170"/>
      <c r="H128" s="170"/>
      <c r="I128" s="170"/>
      <c r="J128" s="170"/>
      <c r="K128" s="170"/>
      <c r="L128" s="170"/>
      <c r="M128" s="170"/>
      <c r="N128" s="170"/>
      <c r="O128" s="170"/>
      <c r="P128" s="170"/>
      <c r="Q128" s="172"/>
      <c r="R128" s="172"/>
      <c r="S128" s="172"/>
      <c r="T128" s="172"/>
      <c r="U128" s="172"/>
      <c r="V128" s="172"/>
      <c r="W128" s="219"/>
      <c r="X128" s="170"/>
      <c r="Y128" s="170"/>
      <c r="AA128" s="164"/>
      <c r="AB128" s="1080"/>
      <c r="AC128" s="1001"/>
      <c r="AD128" s="1002"/>
      <c r="AE128" s="1000"/>
    </row>
    <row r="129" spans="1:31" ht="15">
      <c r="A129" s="170"/>
      <c r="B129" s="170"/>
      <c r="C129" s="170"/>
      <c r="D129" s="170"/>
      <c r="E129" s="170"/>
      <c r="F129" s="170"/>
      <c r="G129" s="170"/>
      <c r="H129" s="170"/>
      <c r="I129" s="170"/>
      <c r="J129" s="170"/>
      <c r="K129" s="170"/>
      <c r="L129" s="170"/>
      <c r="M129" s="170"/>
      <c r="N129" s="170"/>
      <c r="O129" s="170"/>
      <c r="P129" s="170"/>
      <c r="Q129" s="172"/>
      <c r="R129" s="172"/>
      <c r="S129" s="172"/>
      <c r="T129" s="172"/>
      <c r="U129" s="172"/>
      <c r="V129" s="172"/>
      <c r="W129" s="219"/>
      <c r="X129" s="170"/>
      <c r="Y129" s="170"/>
      <c r="AA129" s="166">
        <f>IF(AE127,J13,"")</f>
      </c>
      <c r="AB129" s="1080"/>
      <c r="AC129" s="1001"/>
      <c r="AD129" s="1002"/>
      <c r="AE129" s="1000"/>
    </row>
    <row r="130" spans="1:31" ht="12.75">
      <c r="A130" s="170"/>
      <c r="B130" s="170"/>
      <c r="C130" s="170"/>
      <c r="D130" s="170"/>
      <c r="E130" s="170"/>
      <c r="F130" s="170"/>
      <c r="G130" s="170"/>
      <c r="H130" s="170"/>
      <c r="I130" s="170"/>
      <c r="J130" s="170"/>
      <c r="K130" s="170"/>
      <c r="L130" s="170"/>
      <c r="M130" s="170"/>
      <c r="N130" s="170"/>
      <c r="O130" s="170"/>
      <c r="P130" s="170"/>
      <c r="Q130" s="172"/>
      <c r="R130" s="172"/>
      <c r="S130" s="172"/>
      <c r="T130" s="172"/>
      <c r="U130" s="172"/>
      <c r="V130" s="172"/>
      <c r="W130" s="219"/>
      <c r="X130" s="170"/>
      <c r="Y130" s="170"/>
      <c r="AA130" s="167" t="s">
        <v>2</v>
      </c>
      <c r="AB130" s="1080"/>
      <c r="AC130" s="1001"/>
      <c r="AD130" s="1002"/>
      <c r="AE130" s="1000"/>
    </row>
    <row r="131" spans="27:31" ht="15">
      <c r="AA131" s="168">
        <f>IF(AE127,J17,"")</f>
      </c>
      <c r="AB131" s="1080"/>
      <c r="AC131" s="1001"/>
      <c r="AD131" s="1002"/>
      <c r="AE131" s="1000"/>
    </row>
    <row r="132" spans="27:31" ht="15">
      <c r="AA132" s="165"/>
      <c r="AB132" s="1080"/>
      <c r="AC132" s="1001"/>
      <c r="AD132" s="1002"/>
      <c r="AE132" s="1000"/>
    </row>
    <row r="133" spans="27:31" ht="12.75">
      <c r="AA133" s="163">
        <v>1</v>
      </c>
      <c r="AB133" s="1080"/>
      <c r="AC133" s="1001"/>
      <c r="AD133" s="1002"/>
      <c r="AE133" s="1000"/>
    </row>
    <row r="134" spans="27:31" ht="12.75">
      <c r="AA134" s="156" t="s">
        <v>3</v>
      </c>
      <c r="AB134" s="1080">
        <v>18</v>
      </c>
      <c r="AC134" s="1001">
        <v>25</v>
      </c>
      <c r="AD134" s="1002">
        <v>12</v>
      </c>
      <c r="AE134" s="1000" t="b">
        <v>0</v>
      </c>
    </row>
    <row r="135" spans="27:31" ht="15">
      <c r="AA135" s="164"/>
      <c r="AB135" s="1080"/>
      <c r="AC135" s="1001"/>
      <c r="AD135" s="1002"/>
      <c r="AE135" s="1000"/>
    </row>
    <row r="136" spans="27:31" ht="15">
      <c r="AA136" s="166">
        <f>IF(AE134,J21,"")</f>
      </c>
      <c r="AB136" s="1080"/>
      <c r="AC136" s="1001"/>
      <c r="AD136" s="1002"/>
      <c r="AE136" s="1000"/>
    </row>
    <row r="137" spans="27:31" ht="12.75">
      <c r="AA137" s="167" t="s">
        <v>2</v>
      </c>
      <c r="AB137" s="1080"/>
      <c r="AC137" s="1001"/>
      <c r="AD137" s="1002"/>
      <c r="AE137" s="1000"/>
    </row>
    <row r="138" spans="27:31" ht="15">
      <c r="AA138" s="168">
        <f>IF(AE134,J25,"")</f>
      </c>
      <c r="AB138" s="1080"/>
      <c r="AC138" s="1001"/>
      <c r="AD138" s="1002"/>
      <c r="AE138" s="1000"/>
    </row>
    <row r="139" spans="27:31" ht="15">
      <c r="AA139" s="165"/>
      <c r="AB139" s="1080"/>
      <c r="AC139" s="1001"/>
      <c r="AD139" s="1002"/>
      <c r="AE139" s="1000"/>
    </row>
    <row r="140" spans="27:31" ht="12.75">
      <c r="AA140" s="163">
        <v>2</v>
      </c>
      <c r="AB140" s="1080"/>
      <c r="AC140" s="1001"/>
      <c r="AD140" s="1002"/>
      <c r="AE140" s="1000"/>
    </row>
    <row r="141" spans="27:31" ht="12.75">
      <c r="AA141" s="156" t="s">
        <v>3</v>
      </c>
      <c r="AB141" s="1080">
        <v>19</v>
      </c>
      <c r="AC141" s="1001">
        <v>34</v>
      </c>
      <c r="AD141" s="1002">
        <v>12</v>
      </c>
      <c r="AE141" s="1000" t="b">
        <v>0</v>
      </c>
    </row>
    <row r="142" spans="27:31" ht="15">
      <c r="AA142" s="157"/>
      <c r="AB142" s="1080"/>
      <c r="AC142" s="1001"/>
      <c r="AD142" s="1002"/>
      <c r="AE142" s="1000"/>
    </row>
    <row r="143" spans="27:31" ht="15">
      <c r="AA143" s="166">
        <f>IF(AE141,J30,"")</f>
      </c>
      <c r="AB143" s="1080"/>
      <c r="AC143" s="1001"/>
      <c r="AD143" s="1002"/>
      <c r="AE143" s="1000"/>
    </row>
    <row r="144" spans="27:31" ht="12.75">
      <c r="AA144" s="167" t="s">
        <v>2</v>
      </c>
      <c r="AB144" s="1080"/>
      <c r="AC144" s="1001"/>
      <c r="AD144" s="1002"/>
      <c r="AE144" s="1000"/>
    </row>
    <row r="145" spans="27:31" ht="15">
      <c r="AA145" s="168">
        <f>IF(AE141,J34,"")</f>
      </c>
      <c r="AB145" s="1080"/>
      <c r="AC145" s="1001"/>
      <c r="AD145" s="1002"/>
      <c r="AE145" s="1000"/>
    </row>
    <row r="146" spans="27:31" ht="15">
      <c r="AA146" s="162"/>
      <c r="AB146" s="1080"/>
      <c r="AC146" s="1001"/>
      <c r="AD146" s="1002"/>
      <c r="AE146" s="1000"/>
    </row>
    <row r="147" spans="27:31" ht="12.75">
      <c r="AA147" s="163">
        <v>3</v>
      </c>
      <c r="AB147" s="1080"/>
      <c r="AC147" s="1001"/>
      <c r="AD147" s="1002"/>
      <c r="AE147" s="1000"/>
    </row>
    <row r="148" spans="27:31" ht="12.75">
      <c r="AA148" s="156" t="s">
        <v>3</v>
      </c>
      <c r="AB148" s="1080">
        <v>20</v>
      </c>
      <c r="AC148" s="1001">
        <v>42</v>
      </c>
      <c r="AD148" s="1002">
        <v>12</v>
      </c>
      <c r="AE148" s="1000" t="b">
        <v>0</v>
      </c>
    </row>
    <row r="149" spans="27:31" ht="15">
      <c r="AA149" s="164"/>
      <c r="AB149" s="1080"/>
      <c r="AC149" s="1001"/>
      <c r="AD149" s="1002"/>
      <c r="AE149" s="1000"/>
    </row>
    <row r="150" spans="27:31" ht="15">
      <c r="AA150" s="166">
        <f>IF(AE148,J38,"")</f>
      </c>
      <c r="AB150" s="1080"/>
      <c r="AC150" s="1001"/>
      <c r="AD150" s="1002"/>
      <c r="AE150" s="1000"/>
    </row>
    <row r="151" spans="27:31" ht="12.75">
      <c r="AA151" s="167" t="s">
        <v>2</v>
      </c>
      <c r="AB151" s="1080"/>
      <c r="AC151" s="1001"/>
      <c r="AD151" s="1002"/>
      <c r="AE151" s="1000"/>
    </row>
    <row r="152" spans="27:31" ht="15">
      <c r="AA152" s="168">
        <f>IF(AE148,J42,"")</f>
      </c>
      <c r="AB152" s="1080"/>
      <c r="AC152" s="1001"/>
      <c r="AD152" s="1002"/>
      <c r="AE152" s="1000"/>
    </row>
    <row r="153" spans="27:31" ht="15">
      <c r="AA153" s="165"/>
      <c r="AB153" s="1080"/>
      <c r="AC153" s="1001"/>
      <c r="AD153" s="1002"/>
      <c r="AE153" s="1000"/>
    </row>
    <row r="154" spans="27:31" ht="12.75">
      <c r="AA154" s="163">
        <v>4</v>
      </c>
      <c r="AB154" s="1080"/>
      <c r="AC154" s="1001"/>
      <c r="AD154" s="1002"/>
      <c r="AE154" s="1000"/>
    </row>
    <row r="155" spans="27:31" ht="12.75">
      <c r="AA155" s="156" t="s">
        <v>3</v>
      </c>
      <c r="AB155" s="1080">
        <v>21</v>
      </c>
      <c r="AC155" s="1001">
        <v>51</v>
      </c>
      <c r="AD155" s="1002">
        <v>12</v>
      </c>
      <c r="AE155" s="1000" t="b">
        <v>0</v>
      </c>
    </row>
    <row r="156" spans="27:31" ht="15">
      <c r="AA156" s="164"/>
      <c r="AB156" s="1080"/>
      <c r="AC156" s="1001"/>
      <c r="AD156" s="1002"/>
      <c r="AE156" s="1000"/>
    </row>
    <row r="157" spans="27:31" ht="15">
      <c r="AA157" s="166">
        <f>IF(AE155,J47,"")</f>
      </c>
      <c r="AB157" s="1080"/>
      <c r="AC157" s="1001"/>
      <c r="AD157" s="1002"/>
      <c r="AE157" s="1000"/>
    </row>
    <row r="158" spans="27:31" ht="12.75">
      <c r="AA158" s="167" t="s">
        <v>2</v>
      </c>
      <c r="AB158" s="1080"/>
      <c r="AC158" s="1001"/>
      <c r="AD158" s="1002"/>
      <c r="AE158" s="1000"/>
    </row>
    <row r="159" spans="27:31" ht="15">
      <c r="AA159" s="168">
        <f>IF(AE155,J51,"")</f>
      </c>
      <c r="AB159" s="1080"/>
      <c r="AC159" s="1001"/>
      <c r="AD159" s="1002"/>
      <c r="AE159" s="1000"/>
    </row>
    <row r="160" spans="27:31" ht="15">
      <c r="AA160" s="165"/>
      <c r="AB160" s="1080"/>
      <c r="AC160" s="1001"/>
      <c r="AD160" s="1002"/>
      <c r="AE160" s="1000"/>
    </row>
    <row r="161" spans="27:31" ht="12.75">
      <c r="AA161" s="163">
        <v>5</v>
      </c>
      <c r="AB161" s="1080"/>
      <c r="AC161" s="1001"/>
      <c r="AD161" s="1002"/>
      <c r="AE161" s="1000"/>
    </row>
    <row r="162" spans="27:31" ht="12.75">
      <c r="AA162" s="156" t="s">
        <v>3</v>
      </c>
      <c r="AB162" s="1080">
        <v>22</v>
      </c>
      <c r="AC162" s="1001">
        <v>59</v>
      </c>
      <c r="AD162" s="1002">
        <v>12</v>
      </c>
      <c r="AE162" s="1000" t="b">
        <v>0</v>
      </c>
    </row>
    <row r="163" spans="27:31" ht="15">
      <c r="AA163" s="164"/>
      <c r="AB163" s="1080"/>
      <c r="AC163" s="1001"/>
      <c r="AD163" s="1002"/>
      <c r="AE163" s="1000"/>
    </row>
    <row r="164" spans="27:31" ht="15">
      <c r="AA164" s="166">
        <f>IF(AE162,J55,"")</f>
      </c>
      <c r="AB164" s="1080"/>
      <c r="AC164" s="1001"/>
      <c r="AD164" s="1002"/>
      <c r="AE164" s="1000"/>
    </row>
    <row r="165" spans="27:31" ht="12.75">
      <c r="AA165" s="167" t="s">
        <v>2</v>
      </c>
      <c r="AB165" s="1080"/>
      <c r="AC165" s="1001"/>
      <c r="AD165" s="1002"/>
      <c r="AE165" s="1000"/>
    </row>
    <row r="166" spans="27:31" ht="15">
      <c r="AA166" s="168">
        <f>IF(AE162,J59,"")</f>
      </c>
      <c r="AB166" s="1080"/>
      <c r="AC166" s="1001"/>
      <c r="AD166" s="1002"/>
      <c r="AE166" s="1000"/>
    </row>
    <row r="167" spans="27:31" ht="15">
      <c r="AA167" s="165"/>
      <c r="AB167" s="1080"/>
      <c r="AC167" s="1001"/>
      <c r="AD167" s="1002"/>
      <c r="AE167" s="1000"/>
    </row>
    <row r="168" spans="27:31" ht="12.75">
      <c r="AA168" s="163">
        <v>6</v>
      </c>
      <c r="AB168" s="1080"/>
      <c r="AC168" s="1001"/>
      <c r="AD168" s="1002"/>
      <c r="AE168" s="1000"/>
    </row>
    <row r="169" spans="27:31" ht="12.75">
      <c r="AA169" s="156" t="s">
        <v>3</v>
      </c>
      <c r="AB169" s="1080">
        <v>23</v>
      </c>
      <c r="AC169" s="1001">
        <v>68</v>
      </c>
      <c r="AD169" s="1002">
        <v>12</v>
      </c>
      <c r="AE169" s="1000" t="b">
        <v>0</v>
      </c>
    </row>
    <row r="170" spans="27:31" ht="15">
      <c r="AA170" s="164"/>
      <c r="AB170" s="1080"/>
      <c r="AC170" s="1001"/>
      <c r="AD170" s="1002"/>
      <c r="AE170" s="1000"/>
    </row>
    <row r="171" spans="27:31" ht="15">
      <c r="AA171" s="166">
        <f>IF(AE169,J64,"")</f>
      </c>
      <c r="AB171" s="1080"/>
      <c r="AC171" s="1001"/>
      <c r="AD171" s="1002"/>
      <c r="AE171" s="1000"/>
    </row>
    <row r="172" spans="27:31" ht="12.75">
      <c r="AA172" s="167" t="s">
        <v>2</v>
      </c>
      <c r="AB172" s="1080"/>
      <c r="AC172" s="1001"/>
      <c r="AD172" s="1002"/>
      <c r="AE172" s="1000"/>
    </row>
    <row r="173" spans="27:31" ht="15">
      <c r="AA173" s="168">
        <f>IF(AE169,J68,"")</f>
      </c>
      <c r="AB173" s="1080"/>
      <c r="AC173" s="1001"/>
      <c r="AD173" s="1002"/>
      <c r="AE173" s="1000"/>
    </row>
    <row r="174" spans="27:31" ht="15">
      <c r="AA174" s="165"/>
      <c r="AB174" s="1080"/>
      <c r="AC174" s="1001"/>
      <c r="AD174" s="1002"/>
      <c r="AE174" s="1000"/>
    </row>
    <row r="175" spans="27:31" ht="12.75">
      <c r="AA175" s="163">
        <v>7</v>
      </c>
      <c r="AB175" s="1080"/>
      <c r="AC175" s="1001"/>
      <c r="AD175" s="1002"/>
      <c r="AE175" s="1000"/>
    </row>
    <row r="176" spans="27:31" ht="12.75">
      <c r="AA176" s="156" t="s">
        <v>3</v>
      </c>
      <c r="AB176" s="1080">
        <v>24</v>
      </c>
      <c r="AC176" s="1001">
        <v>76</v>
      </c>
      <c r="AD176" s="1002">
        <v>12</v>
      </c>
      <c r="AE176" s="1000" t="b">
        <v>0</v>
      </c>
    </row>
    <row r="177" spans="27:31" ht="15">
      <c r="AA177" s="164"/>
      <c r="AB177" s="1080"/>
      <c r="AC177" s="1001"/>
      <c r="AD177" s="1002"/>
      <c r="AE177" s="1000"/>
    </row>
    <row r="178" spans="27:31" ht="15">
      <c r="AA178" s="166">
        <f>IF(AE176,J72,"")</f>
      </c>
      <c r="AB178" s="1080"/>
      <c r="AC178" s="1001"/>
      <c r="AD178" s="1002"/>
      <c r="AE178" s="1000"/>
    </row>
    <row r="179" spans="27:31" ht="12.75">
      <c r="AA179" s="167" t="s">
        <v>2</v>
      </c>
      <c r="AB179" s="1080"/>
      <c r="AC179" s="1001"/>
      <c r="AD179" s="1002"/>
      <c r="AE179" s="1000"/>
    </row>
    <row r="180" spans="27:31" ht="15">
      <c r="AA180" s="168">
        <f>IF(AE176,J76,"")</f>
      </c>
      <c r="AB180" s="1080"/>
      <c r="AC180" s="1001"/>
      <c r="AD180" s="1002"/>
      <c r="AE180" s="1000"/>
    </row>
    <row r="181" spans="27:31" ht="15">
      <c r="AA181" s="165"/>
      <c r="AB181" s="1080"/>
      <c r="AC181" s="1001"/>
      <c r="AD181" s="1002"/>
      <c r="AE181" s="1000"/>
    </row>
    <row r="182" spans="27:31" ht="12.75">
      <c r="AA182" s="163">
        <v>8</v>
      </c>
      <c r="AB182" s="1080"/>
      <c r="AC182" s="1001"/>
      <c r="AD182" s="1002"/>
      <c r="AE182" s="1000"/>
    </row>
    <row r="183" spans="27:31" ht="12.75">
      <c r="AA183" s="156" t="s">
        <v>73</v>
      </c>
      <c r="AB183" s="1080">
        <v>25</v>
      </c>
      <c r="AC183" s="1001">
        <v>21</v>
      </c>
      <c r="AD183" s="1002">
        <v>15</v>
      </c>
      <c r="AE183" s="1000" t="b">
        <v>0</v>
      </c>
    </row>
    <row r="184" spans="27:31" ht="15">
      <c r="AA184" s="164"/>
      <c r="AB184" s="1080"/>
      <c r="AC184" s="1001"/>
      <c r="AD184" s="1002"/>
      <c r="AE184" s="1000"/>
    </row>
    <row r="185" spans="27:31" ht="15">
      <c r="AA185" s="166">
        <f>IF(AE183,L15,"")</f>
      </c>
      <c r="AB185" s="1080"/>
      <c r="AC185" s="1001"/>
      <c r="AD185" s="1002"/>
      <c r="AE185" s="1000"/>
    </row>
    <row r="186" spans="27:31" ht="12.75">
      <c r="AA186" s="167" t="s">
        <v>2</v>
      </c>
      <c r="AB186" s="1080"/>
      <c r="AC186" s="1001"/>
      <c r="AD186" s="1002"/>
      <c r="AE186" s="1000"/>
    </row>
    <row r="187" spans="27:31" ht="15">
      <c r="AA187" s="168">
        <f>IF(AE183,L23,"")</f>
      </c>
      <c r="AB187" s="1080"/>
      <c r="AC187" s="1001"/>
      <c r="AD187" s="1002"/>
      <c r="AE187" s="1000"/>
    </row>
    <row r="188" spans="27:31" ht="15">
      <c r="AA188" s="165"/>
      <c r="AB188" s="1080"/>
      <c r="AC188" s="1001"/>
      <c r="AD188" s="1002"/>
      <c r="AE188" s="1000"/>
    </row>
    <row r="189" spans="27:31" ht="12.75">
      <c r="AA189" s="163">
        <v>1</v>
      </c>
      <c r="AB189" s="1080"/>
      <c r="AC189" s="1001"/>
      <c r="AD189" s="1002"/>
      <c r="AE189" s="1000"/>
    </row>
    <row r="190" spans="27:31" ht="12.75">
      <c r="AA190" s="156" t="s">
        <v>3</v>
      </c>
      <c r="AB190" s="1080">
        <v>26</v>
      </c>
      <c r="AC190" s="1001">
        <v>38</v>
      </c>
      <c r="AD190" s="1002">
        <v>15</v>
      </c>
      <c r="AE190" s="1000" t="b">
        <v>0</v>
      </c>
    </row>
    <row r="191" spans="27:31" ht="15">
      <c r="AA191" s="164"/>
      <c r="AB191" s="1080"/>
      <c r="AC191" s="1001"/>
      <c r="AD191" s="1002"/>
      <c r="AE191" s="1000"/>
    </row>
    <row r="192" spans="27:31" ht="15">
      <c r="AA192" s="166">
        <f>IF(AE190,L32,"")</f>
      </c>
      <c r="AB192" s="1080"/>
      <c r="AC192" s="1001"/>
      <c r="AD192" s="1002"/>
      <c r="AE192" s="1000"/>
    </row>
    <row r="193" spans="27:31" ht="12.75">
      <c r="AA193" s="167" t="s">
        <v>2</v>
      </c>
      <c r="AB193" s="1080"/>
      <c r="AC193" s="1001"/>
      <c r="AD193" s="1002"/>
      <c r="AE193" s="1000"/>
    </row>
    <row r="194" spans="27:31" ht="15">
      <c r="AA194" s="168">
        <f>IF(AE190,L40,"")</f>
      </c>
      <c r="AB194" s="1080"/>
      <c r="AC194" s="1001"/>
      <c r="AD194" s="1002"/>
      <c r="AE194" s="1000"/>
    </row>
    <row r="195" spans="27:31" ht="15">
      <c r="AA195" s="165"/>
      <c r="AB195" s="1080"/>
      <c r="AC195" s="1001"/>
      <c r="AD195" s="1002"/>
      <c r="AE195" s="1000"/>
    </row>
    <row r="196" spans="27:31" ht="12.75">
      <c r="AA196" s="163">
        <v>2</v>
      </c>
      <c r="AB196" s="1080"/>
      <c r="AC196" s="1001"/>
      <c r="AD196" s="1002"/>
      <c r="AE196" s="1000"/>
    </row>
    <row r="197" spans="27:31" ht="12.75">
      <c r="AA197" s="156" t="s">
        <v>3</v>
      </c>
      <c r="AB197" s="1080">
        <v>27</v>
      </c>
      <c r="AC197" s="1001">
        <v>55</v>
      </c>
      <c r="AD197" s="1002">
        <v>15</v>
      </c>
      <c r="AE197" s="1000" t="b">
        <v>0</v>
      </c>
    </row>
    <row r="198" spans="27:31" ht="15">
      <c r="AA198" s="164"/>
      <c r="AB198" s="1080"/>
      <c r="AC198" s="1001"/>
      <c r="AD198" s="1002"/>
      <c r="AE198" s="1000"/>
    </row>
    <row r="199" spans="27:31" ht="15">
      <c r="AA199" s="166">
        <f>IF(AE197,L49,"")</f>
      </c>
      <c r="AB199" s="1080"/>
      <c r="AC199" s="1001"/>
      <c r="AD199" s="1002"/>
      <c r="AE199" s="1000"/>
    </row>
    <row r="200" spans="27:31" ht="12.75">
      <c r="AA200" s="167" t="s">
        <v>2</v>
      </c>
      <c r="AB200" s="1080"/>
      <c r="AC200" s="1001"/>
      <c r="AD200" s="1002"/>
      <c r="AE200" s="1000"/>
    </row>
    <row r="201" spans="27:31" ht="15">
      <c r="AA201" s="168">
        <f>IF(AE197,L57,"")</f>
      </c>
      <c r="AB201" s="1080"/>
      <c r="AC201" s="1001"/>
      <c r="AD201" s="1002"/>
      <c r="AE201" s="1000"/>
    </row>
    <row r="202" spans="27:31" ht="15">
      <c r="AA202" s="165"/>
      <c r="AB202" s="1080"/>
      <c r="AC202" s="1001"/>
      <c r="AD202" s="1002"/>
      <c r="AE202" s="1000"/>
    </row>
    <row r="203" spans="27:31" ht="12.75">
      <c r="AA203" s="163">
        <v>3</v>
      </c>
      <c r="AB203" s="1080"/>
      <c r="AC203" s="1001"/>
      <c r="AD203" s="1002"/>
      <c r="AE203" s="1000"/>
    </row>
    <row r="204" spans="27:31" ht="12.75">
      <c r="AA204" s="156" t="s">
        <v>3</v>
      </c>
      <c r="AB204" s="1080">
        <v>28</v>
      </c>
      <c r="AC204" s="1001">
        <v>72</v>
      </c>
      <c r="AD204" s="1002">
        <v>15</v>
      </c>
      <c r="AE204" s="1000" t="b">
        <v>0</v>
      </c>
    </row>
    <row r="205" spans="27:31" ht="15">
      <c r="AA205" s="164"/>
      <c r="AB205" s="1080"/>
      <c r="AC205" s="1001"/>
      <c r="AD205" s="1002"/>
      <c r="AE205" s="1000"/>
    </row>
    <row r="206" spans="27:31" ht="15">
      <c r="AA206" s="166">
        <f>IF(AE204,L66,"")</f>
      </c>
      <c r="AB206" s="1080"/>
      <c r="AC206" s="1001"/>
      <c r="AD206" s="1002"/>
      <c r="AE206" s="1000"/>
    </row>
    <row r="207" spans="27:31" ht="12.75">
      <c r="AA207" s="167" t="s">
        <v>2</v>
      </c>
      <c r="AB207" s="1080"/>
      <c r="AC207" s="1001"/>
      <c r="AD207" s="1002"/>
      <c r="AE207" s="1000"/>
    </row>
    <row r="208" spans="27:31" ht="15">
      <c r="AA208" s="168">
        <f>IF(AE204,L74,"")</f>
      </c>
      <c r="AB208" s="1080"/>
      <c r="AC208" s="1001"/>
      <c r="AD208" s="1002"/>
      <c r="AE208" s="1000"/>
    </row>
    <row r="209" spans="27:31" ht="15">
      <c r="AA209" s="165"/>
      <c r="AB209" s="1080"/>
      <c r="AC209" s="1001"/>
      <c r="AD209" s="1002"/>
      <c r="AE209" s="1000"/>
    </row>
    <row r="210" spans="27:31" ht="12.75">
      <c r="AA210" s="163">
        <v>4</v>
      </c>
      <c r="AB210" s="1080"/>
      <c r="AC210" s="1001"/>
      <c r="AD210" s="1002"/>
      <c r="AE210" s="1000"/>
    </row>
    <row r="211" spans="27:31" ht="12.75" customHeight="1" hidden="1">
      <c r="AA211" s="156"/>
      <c r="AB211" s="1080"/>
      <c r="AE211" s="999" t="b">
        <v>0</v>
      </c>
    </row>
    <row r="212" spans="27:31" ht="15" customHeight="1" hidden="1">
      <c r="AA212" s="164"/>
      <c r="AB212" s="1080"/>
      <c r="AE212" s="999"/>
    </row>
    <row r="213" spans="27:31" ht="15" customHeight="1" hidden="1">
      <c r="AA213" s="166"/>
      <c r="AB213" s="1080"/>
      <c r="AE213" s="999"/>
    </row>
    <row r="214" spans="27:31" ht="12.75" customHeight="1" hidden="1">
      <c r="AA214" s="167"/>
      <c r="AB214" s="1080"/>
      <c r="AE214" s="999"/>
    </row>
    <row r="215" spans="27:31" ht="15" customHeight="1" hidden="1">
      <c r="AA215" s="168"/>
      <c r="AB215" s="1080"/>
      <c r="AE215" s="999"/>
    </row>
    <row r="216" spans="27:31" ht="15" customHeight="1" hidden="1">
      <c r="AA216" s="165"/>
      <c r="AB216" s="1080"/>
      <c r="AE216" s="999"/>
    </row>
    <row r="217" spans="27:31" ht="12.75" customHeight="1" hidden="1">
      <c r="AA217" s="163"/>
      <c r="AB217" s="1080"/>
      <c r="AE217" s="999"/>
    </row>
    <row r="218" spans="27:31" ht="12.75" customHeight="1" hidden="1">
      <c r="AA218" s="156"/>
      <c r="AB218" s="1080"/>
      <c r="AE218" s="999" t="b">
        <v>0</v>
      </c>
    </row>
    <row r="219" spans="27:31" ht="15" customHeight="1" hidden="1">
      <c r="AA219" s="164"/>
      <c r="AB219" s="1080"/>
      <c r="AE219" s="999"/>
    </row>
    <row r="220" spans="27:31" ht="15" customHeight="1" hidden="1">
      <c r="AA220" s="166"/>
      <c r="AB220" s="1080"/>
      <c r="AE220" s="999"/>
    </row>
    <row r="221" spans="27:31" ht="12.75" customHeight="1" hidden="1">
      <c r="AA221" s="167"/>
      <c r="AB221" s="1080"/>
      <c r="AE221" s="999"/>
    </row>
    <row r="222" spans="27:31" ht="15" customHeight="1" hidden="1">
      <c r="AA222" s="168"/>
      <c r="AB222" s="1080"/>
      <c r="AE222" s="999"/>
    </row>
    <row r="223" spans="27:31" ht="15" customHeight="1" hidden="1">
      <c r="AA223" s="165"/>
      <c r="AB223" s="1080"/>
      <c r="AE223" s="999"/>
    </row>
    <row r="224" spans="27:31" ht="12.75" customHeight="1" hidden="1">
      <c r="AA224" s="163"/>
      <c r="AB224" s="1080"/>
      <c r="AE224" s="999"/>
    </row>
    <row r="225" spans="27:31" ht="12.75" customHeight="1" hidden="1">
      <c r="AA225" s="156"/>
      <c r="AB225" s="1080"/>
      <c r="AE225" s="999" t="b">
        <v>0</v>
      </c>
    </row>
    <row r="226" spans="27:31" ht="15" customHeight="1" hidden="1">
      <c r="AA226" s="164"/>
      <c r="AB226" s="1080"/>
      <c r="AE226" s="999"/>
    </row>
    <row r="227" spans="27:31" ht="15" customHeight="1" hidden="1">
      <c r="AA227" s="166"/>
      <c r="AB227" s="1080"/>
      <c r="AE227" s="999"/>
    </row>
    <row r="228" spans="27:31" ht="12.75" customHeight="1" hidden="1">
      <c r="AA228" s="167"/>
      <c r="AB228" s="1080"/>
      <c r="AE228" s="999"/>
    </row>
    <row r="229" spans="27:31" ht="15" customHeight="1" hidden="1">
      <c r="AA229" s="168"/>
      <c r="AB229" s="1080"/>
      <c r="AE229" s="999"/>
    </row>
    <row r="230" spans="27:31" ht="15" customHeight="1" hidden="1">
      <c r="AA230" s="165"/>
      <c r="AB230" s="1080"/>
      <c r="AE230" s="999"/>
    </row>
    <row r="231" spans="27:31" ht="12.75" customHeight="1" hidden="1">
      <c r="AA231" s="163"/>
      <c r="AB231" s="1080"/>
      <c r="AE231" s="999"/>
    </row>
    <row r="232" spans="27:31" ht="12.75" customHeight="1" hidden="1">
      <c r="AA232" s="156"/>
      <c r="AB232" s="1080"/>
      <c r="AE232" s="999" t="b">
        <v>0</v>
      </c>
    </row>
    <row r="233" spans="27:31" ht="15" customHeight="1" hidden="1">
      <c r="AA233" s="164"/>
      <c r="AB233" s="1080"/>
      <c r="AE233" s="999"/>
    </row>
    <row r="234" spans="27:31" ht="15" customHeight="1" hidden="1">
      <c r="AA234" s="166"/>
      <c r="AB234" s="1080"/>
      <c r="AE234" s="999"/>
    </row>
    <row r="235" spans="27:31" ht="12.75" customHeight="1" hidden="1">
      <c r="AA235" s="167"/>
      <c r="AB235" s="1080"/>
      <c r="AE235" s="999"/>
    </row>
    <row r="236" spans="27:31" ht="15" customHeight="1" hidden="1">
      <c r="AA236" s="168"/>
      <c r="AB236" s="1080"/>
      <c r="AE236" s="999"/>
    </row>
    <row r="237" spans="27:31" ht="15" customHeight="1" hidden="1">
      <c r="AA237" s="165"/>
      <c r="AB237" s="1080"/>
      <c r="AE237" s="999"/>
    </row>
    <row r="238" spans="27:31" ht="12.75" customHeight="1" hidden="1">
      <c r="AA238" s="163"/>
      <c r="AB238" s="1080"/>
      <c r="AE238" s="999"/>
    </row>
    <row r="239" ht="12.75">
      <c r="AB239" s="1081">
        <f>MAX(AB15:AB238)</f>
        <v>28</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459">
    <mergeCell ref="AB176:AB182"/>
    <mergeCell ref="AB183:AB189"/>
    <mergeCell ref="AB190:AB196"/>
    <mergeCell ref="AB197:AB203"/>
    <mergeCell ref="AB204:AB210"/>
    <mergeCell ref="AB239:AB245"/>
    <mergeCell ref="AB211:AB217"/>
    <mergeCell ref="AB218:AB224"/>
    <mergeCell ref="AB225:AB231"/>
    <mergeCell ref="AB232:AB238"/>
    <mergeCell ref="AB134:AB140"/>
    <mergeCell ref="AB141:AB147"/>
    <mergeCell ref="AB148:AB154"/>
    <mergeCell ref="AB155:AB161"/>
    <mergeCell ref="AB162:AB168"/>
    <mergeCell ref="AB169:AB175"/>
    <mergeCell ref="AB92:AB98"/>
    <mergeCell ref="AB99:AB105"/>
    <mergeCell ref="AB106:AB112"/>
    <mergeCell ref="AB113:AB119"/>
    <mergeCell ref="AB120:AB126"/>
    <mergeCell ref="AB127:AB133"/>
    <mergeCell ref="AB50:AB56"/>
    <mergeCell ref="AB57:AB63"/>
    <mergeCell ref="AB64:AB70"/>
    <mergeCell ref="AB71:AB77"/>
    <mergeCell ref="AB78:AB84"/>
    <mergeCell ref="AB85:AB91"/>
    <mergeCell ref="O19:P20"/>
    <mergeCell ref="O53:P54"/>
    <mergeCell ref="O70:P71"/>
    <mergeCell ref="P38:P39"/>
    <mergeCell ref="P55:P56"/>
    <mergeCell ref="AB15:AB21"/>
    <mergeCell ref="AB22:AB28"/>
    <mergeCell ref="AB29:AB35"/>
    <mergeCell ref="AB36:AB42"/>
    <mergeCell ref="AB43:AB49"/>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J72:J73"/>
    <mergeCell ref="H71:H72"/>
    <mergeCell ref="F71:F72"/>
    <mergeCell ref="H77:H78"/>
    <mergeCell ref="H75:H76"/>
    <mergeCell ref="J76:J77"/>
    <mergeCell ref="J78:J79"/>
    <mergeCell ref="J70:J71"/>
    <mergeCell ref="G77:G78"/>
    <mergeCell ref="K76:K77"/>
    <mergeCell ref="M76:M77"/>
    <mergeCell ref="F77:F78"/>
    <mergeCell ref="F75:F76"/>
    <mergeCell ref="G75:G76"/>
    <mergeCell ref="D77:D78"/>
    <mergeCell ref="D75:D76"/>
    <mergeCell ref="N66:N67"/>
    <mergeCell ref="L74:M75"/>
    <mergeCell ref="N74:N75"/>
    <mergeCell ref="L66:M67"/>
    <mergeCell ref="M68:M69"/>
    <mergeCell ref="P78:Q78"/>
    <mergeCell ref="H48:H49"/>
    <mergeCell ref="H52:H53"/>
    <mergeCell ref="H33:H34"/>
    <mergeCell ref="H43:H44"/>
    <mergeCell ref="J38:J39"/>
    <mergeCell ref="H37:H38"/>
    <mergeCell ref="J36:J37"/>
    <mergeCell ref="H41:H42"/>
    <mergeCell ref="J40:J41"/>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E43:E44"/>
    <mergeCell ref="G20:G21"/>
    <mergeCell ref="G22:G23"/>
    <mergeCell ref="F20:F21"/>
    <mergeCell ref="F22:F23"/>
    <mergeCell ref="G37:G38"/>
    <mergeCell ref="C50:C51"/>
    <mergeCell ref="C41:C42"/>
    <mergeCell ref="D31:D32"/>
    <mergeCell ref="D41:D42"/>
    <mergeCell ref="D43:D44"/>
    <mergeCell ref="D33:D34"/>
    <mergeCell ref="D35:D36"/>
    <mergeCell ref="D37:D38"/>
    <mergeCell ref="D39:D40"/>
    <mergeCell ref="P72:P73"/>
    <mergeCell ref="D26:D27"/>
    <mergeCell ref="D22:D23"/>
    <mergeCell ref="D24:D25"/>
    <mergeCell ref="D29:D30"/>
    <mergeCell ref="C54:C55"/>
    <mergeCell ref="C48:C49"/>
    <mergeCell ref="D50:D51"/>
    <mergeCell ref="D48:D49"/>
    <mergeCell ref="D46:D47"/>
    <mergeCell ref="K64:K65"/>
    <mergeCell ref="K59:K60"/>
    <mergeCell ref="M51:M52"/>
    <mergeCell ref="N49:N50"/>
    <mergeCell ref="N57:N58"/>
    <mergeCell ref="L57:M58"/>
    <mergeCell ref="K55:K56"/>
    <mergeCell ref="P88:Q88"/>
    <mergeCell ref="P84:Q84"/>
    <mergeCell ref="P85:Q85"/>
    <mergeCell ref="P86:Q86"/>
    <mergeCell ref="P87:Q87"/>
    <mergeCell ref="P82:Q82"/>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12:H13"/>
    <mergeCell ref="G12:G13"/>
    <mergeCell ref="G14:G15"/>
    <mergeCell ref="F14:F15"/>
    <mergeCell ref="H87:K87"/>
    <mergeCell ref="H90:K90"/>
    <mergeCell ref="H86:K86"/>
    <mergeCell ref="H89:K89"/>
    <mergeCell ref="K47:K48"/>
    <mergeCell ref="K51:K52"/>
    <mergeCell ref="E54:E55"/>
    <mergeCell ref="E46:E47"/>
    <mergeCell ref="E33:E34"/>
    <mergeCell ref="E35:E36"/>
    <mergeCell ref="E11:G11"/>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C141:AC147"/>
    <mergeCell ref="AD141:AD147"/>
    <mergeCell ref="AC148:AC154"/>
    <mergeCell ref="AD148:AD154"/>
    <mergeCell ref="AC127:AC133"/>
    <mergeCell ref="AD127:AD133"/>
    <mergeCell ref="AC134:AC140"/>
    <mergeCell ref="AD134:AD140"/>
    <mergeCell ref="AC169:AC175"/>
    <mergeCell ref="AD169:AD175"/>
    <mergeCell ref="AC176:AC182"/>
    <mergeCell ref="AD176:AD182"/>
    <mergeCell ref="AC155:AC161"/>
    <mergeCell ref="AD155:AD161"/>
    <mergeCell ref="AC162:AC168"/>
    <mergeCell ref="AD162:AD168"/>
    <mergeCell ref="AC197:AC203"/>
    <mergeCell ref="AD197:AD203"/>
    <mergeCell ref="AC204:AC210"/>
    <mergeCell ref="AD204:AD210"/>
    <mergeCell ref="AC183:AC189"/>
    <mergeCell ref="AD183:AD189"/>
    <mergeCell ref="AC190:AC196"/>
    <mergeCell ref="AD190:AD196"/>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G43:G44 G29:G30 G46:G47 G63:G64 G12:G27">
    <cfRule type="expression" priority="1" dxfId="287" stopIfTrue="1">
      <formula>COUNTIF($P$81:$Q$88,F12)&gt;0</formula>
    </cfRule>
  </conditionalFormatting>
  <conditionalFormatting sqref="AA54 AA47 AA19 AA236 AA26 AA40 AA89 AA82 AA33 AA61 AA68 AA75 AA131 AA124 AA96 AA103 AA110 AA117 AA173 AA166 AA138 AA145 AA152 AA159 AA180 AA187 AA194 AA201 AA215 AA222 AA229 AA208">
    <cfRule type="expression" priority="2" dxfId="0" stopIfTrue="1">
      <formula>AA18&lt;&gt;"против"</formula>
    </cfRule>
  </conditionalFormatting>
  <conditionalFormatting sqref="AA17 AA234 AA24 AA38 AA45 AA52 AA31 AA59 AA66 AA73 AA80 AA87 AA94 AA101 AA108 AA115 AA122 AA129 AA136 AA143 AA150 AA157 AA164 AA171 AA178 AA185 AA192 AA199 AA213 AA220 AA227 AA206">
    <cfRule type="expression" priority="3" dxfId="0" stopIfTrue="1">
      <formula>AA18&lt;&gt;"против"</formula>
    </cfRule>
  </conditionalFormatting>
  <conditionalFormatting sqref="AA16 AA23 AA233 AA37 AA44 AA51 AA58 AA65 AA72 AA79 AA86 AA93 AA100 AA107 AA114 AA121 AA128 AA135 AA142 AA149 AA156 AA163 AA170 AA177 AA184 AA191 AA198 AA205 AA212 AA219 AA226 AA30">
    <cfRule type="expression" priority="4" dxfId="0" stopIfTrue="1">
      <formula>AA18&lt;&gt;"против"</formula>
    </cfRule>
  </conditionalFormatting>
  <conditionalFormatting sqref="AA20 AA27 AA237 AA41 AA48 AA62 AA69 AA76 AA83 AA90 AA104 AA111 AA118 AA125 AA132 AA146 AA153 AA160 AA167 AA174 AA181 AA55 AA97 AA139 AA188 AA195 AA202 AA209 AA216 AA223 AA230 AA34">
    <cfRule type="expression" priority="5" dxfId="0" stopIfTrue="1">
      <formula>AA18&lt;&gt;"против"</formula>
    </cfRule>
  </conditionalFormatting>
  <conditionalFormatting sqref="F29:F30 F46:F47 F77:F78 F63:F64 F43:F44 F60:F61 F12:F27 J21:J22 J25:J26 J30:J31 J34:J35 J38:J39 J42:J43 J47:J48 J51:J52 J55:J56 J59:J60 J64:J65 J68:J69 J72:J73 J76:J77 L23:M24 L32:M33 L40:M41 L49:M50 L57:M58 L66:M67 L74:M75 O19:P20 O36:P37 O53:P54 O70:P71 J17:J18 L15:M16 J13:J14">
    <cfRule type="expression" priority="6" dxfId="287" stopIfTrue="1">
      <formula>COUNTIF($P$81:$Q$88,F12)&gt;0</formula>
    </cfRule>
  </conditionalFormatting>
  <conditionalFormatting sqref="B29:B30 B12:B13">
    <cfRule type="expression" priority="7" dxfId="287" stopIfTrue="1">
      <formula>COUNTIF($P$81:$Q$88,$F$12)&lt;&gt;0</formula>
    </cfRule>
  </conditionalFormatting>
  <conditionalFormatting sqref="D12:D27 D29:D44 D46:D61 D63:D78">
    <cfRule type="expression" priority="8" dxfId="288" stopIfTrue="1">
      <formula>COUNTIF($D$12:$D$78,D12)&gt;1</formula>
    </cfRule>
  </conditionalFormatting>
  <conditionalFormatting sqref="AA53 AA46 AA39 AA25 AA235 AA18 AA88 AA81 AA74 AA67 AA60 AA32 AA130 AA123 AA116 AA109 AA102 AA95 AA172 AA165 AA158 AA151 AA144 AA137 AA179 AA186 AA193 AA200 AA214 AA221 AA228 AA207">
    <cfRule type="cellIs" priority="9" dxfId="0" operator="notEqual" stopIfTrue="1">
      <formula>"против"</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5" r:id="rId2"/>
  <legacyDrawing r:id="rId1"/>
</worksheet>
</file>

<file path=xl/worksheets/sheet12.xml><?xml version="1.0" encoding="utf-8"?>
<worksheet xmlns="http://schemas.openxmlformats.org/spreadsheetml/2006/main" xmlns:r="http://schemas.openxmlformats.org/officeDocument/2006/relationships">
  <sheetPr codeName="Лист12">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2.875" style="179" customWidth="1"/>
    <col min="2" max="2" width="8.75390625" style="179" customWidth="1"/>
    <col min="3" max="3" width="4.75390625" style="179" customWidth="1"/>
    <col min="4" max="4" width="4.375" style="179" hidden="1" customWidth="1"/>
    <col min="5" max="5" width="30.625" style="179" hidden="1" customWidth="1"/>
    <col min="6" max="6" width="16.75390625" style="179" customWidth="1"/>
    <col min="7" max="7" width="5.00390625" style="179" customWidth="1"/>
    <col min="8" max="8" width="13.25390625" style="179" bestFit="1" customWidth="1"/>
    <col min="9" max="9" width="0.2421875" style="179" customWidth="1"/>
    <col min="10" max="10" width="20.75390625" style="179" customWidth="1"/>
    <col min="11" max="11" width="21.125" style="179" hidden="1" customWidth="1"/>
    <col min="12" max="12" width="0.12890625" style="179" customWidth="1"/>
    <col min="13" max="13" width="15.75390625" style="179" customWidth="1"/>
    <col min="14" max="14" width="37.00390625" style="179" hidden="1" customWidth="1"/>
    <col min="15" max="15" width="0.12890625" style="179" customWidth="1"/>
    <col min="16" max="16" width="15.25390625" style="179" customWidth="1"/>
    <col min="17" max="17" width="37.00390625" style="210" hidden="1" customWidth="1"/>
    <col min="18" max="18" width="4.75390625" style="210" hidden="1" customWidth="1"/>
    <col min="19" max="19" width="8.75390625" style="210" hidden="1" customWidth="1"/>
    <col min="20" max="20" width="18.25390625" style="210" hidden="1" customWidth="1"/>
    <col min="21" max="21" width="8.75390625" style="193" hidden="1" customWidth="1"/>
    <col min="22" max="22" width="8.75390625" style="210" hidden="1" customWidth="1"/>
    <col min="23" max="23" width="10.625" style="211" customWidth="1"/>
    <col min="24" max="26" width="9.125" style="179" customWidth="1"/>
    <col min="27" max="27" width="34.375" style="144" hidden="1" customWidth="1"/>
    <col min="28" max="28" width="0" style="144" hidden="1" customWidth="1"/>
    <col min="29" max="31" width="0" style="179" hidden="1" customWidth="1"/>
    <col min="32" max="16384" width="9.125" style="179" customWidth="1"/>
  </cols>
  <sheetData>
    <row r="1" spans="1:26" ht="18" customHeight="1">
      <c r="A1" s="720"/>
      <c r="B1" s="619"/>
      <c r="C1" s="619"/>
      <c r="D1" s="619"/>
      <c r="E1" s="619"/>
      <c r="F1" s="1123"/>
      <c r="G1" s="1123"/>
      <c r="H1" s="1123"/>
      <c r="I1" s="1123"/>
      <c r="J1" s="1123"/>
      <c r="K1" s="1123"/>
      <c r="L1" s="1123"/>
      <c r="M1" s="1123"/>
      <c r="N1" s="1123"/>
      <c r="O1" s="1123"/>
      <c r="P1" s="1123"/>
      <c r="Q1" s="619"/>
      <c r="R1" s="619"/>
      <c r="S1" s="619"/>
      <c r="T1" s="619"/>
      <c r="U1" s="753"/>
      <c r="V1" s="619"/>
      <c r="W1" s="620"/>
      <c r="X1" s="566"/>
      <c r="Y1" s="566"/>
      <c r="Z1" s="566"/>
    </row>
    <row r="2" spans="1:28" s="182" customFormat="1" ht="18" customHeight="1">
      <c r="A2" s="544"/>
      <c r="B2" s="274"/>
      <c r="C2" s="274"/>
      <c r="D2" s="274"/>
      <c r="E2" s="274"/>
      <c r="F2" s="1126"/>
      <c r="G2" s="1126"/>
      <c r="H2" s="1126"/>
      <c r="I2" s="1126"/>
      <c r="J2" s="1126"/>
      <c r="K2" s="1126"/>
      <c r="L2" s="1126"/>
      <c r="M2" s="1126"/>
      <c r="N2" s="1126"/>
      <c r="O2" s="1126"/>
      <c r="P2" s="1126"/>
      <c r="Q2" s="1125"/>
      <c r="R2" s="1125"/>
      <c r="S2" s="1125"/>
      <c r="T2" s="1125"/>
      <c r="U2" s="1125"/>
      <c r="V2" s="1125"/>
      <c r="W2" s="1125"/>
      <c r="X2" s="290"/>
      <c r="Y2" s="290"/>
      <c r="Z2" s="290"/>
      <c r="AA2" s="146"/>
      <c r="AB2" s="146"/>
    </row>
    <row r="3" spans="1:28" s="182" customFormat="1" ht="21" customHeight="1">
      <c r="A3" s="544"/>
      <c r="B3" s="698"/>
      <c r="C3" s="698"/>
      <c r="D3" s="698"/>
      <c r="E3" s="698"/>
      <c r="F3" s="1129"/>
      <c r="G3" s="1129"/>
      <c r="H3" s="1129"/>
      <c r="I3" s="1129"/>
      <c r="J3" s="1129"/>
      <c r="K3" s="1129"/>
      <c r="L3" s="1129"/>
      <c r="M3" s="1129"/>
      <c r="N3" s="1129"/>
      <c r="O3" s="1129"/>
      <c r="P3" s="1129"/>
      <c r="Q3" s="1129"/>
      <c r="R3" s="739"/>
      <c r="S3" s="739"/>
      <c r="T3" s="739"/>
      <c r="U3" s="183"/>
      <c r="V3" s="739"/>
      <c r="W3" s="698"/>
      <c r="X3" s="544"/>
      <c r="Y3" s="544"/>
      <c r="Z3" s="544"/>
      <c r="AA3" s="146"/>
      <c r="AB3" s="146"/>
    </row>
    <row r="4" spans="1:28" s="182" customFormat="1" ht="18" customHeight="1">
      <c r="A4" s="544"/>
      <c r="B4" s="698"/>
      <c r="C4" s="698"/>
      <c r="D4" s="698"/>
      <c r="E4" s="698"/>
      <c r="F4" s="1130"/>
      <c r="G4" s="1130"/>
      <c r="H4" s="1130"/>
      <c r="I4" s="1130"/>
      <c r="J4" s="1130"/>
      <c r="K4" s="1130"/>
      <c r="L4" s="1130"/>
      <c r="M4" s="1130"/>
      <c r="N4" s="1130"/>
      <c r="O4" s="1130"/>
      <c r="P4" s="1130"/>
      <c r="Q4" s="1130"/>
      <c r="R4" s="698"/>
      <c r="S4" s="698"/>
      <c r="T4" s="698"/>
      <c r="U4" s="754"/>
      <c r="V4" s="698"/>
      <c r="W4" s="704"/>
      <c r="X4" s="544"/>
      <c r="Y4" s="544"/>
      <c r="Z4" s="544"/>
      <c r="AA4" s="146"/>
      <c r="AB4" s="146"/>
    </row>
    <row r="5" spans="1:26" ht="12.75" customHeight="1">
      <c r="A5" s="566"/>
      <c r="B5" s="566"/>
      <c r="C5" s="566"/>
      <c r="D5" s="566"/>
      <c r="E5" s="566"/>
      <c r="F5" s="1131"/>
      <c r="G5" s="1131"/>
      <c r="H5" s="1131"/>
      <c r="I5" s="1131"/>
      <c r="J5" s="1131"/>
      <c r="K5" s="1131"/>
      <c r="L5" s="705"/>
      <c r="M5" s="1132"/>
      <c r="N5" s="1132"/>
      <c r="O5" s="1132"/>
      <c r="P5" s="274"/>
      <c r="Q5" s="755"/>
      <c r="R5" s="755"/>
      <c r="S5" s="755"/>
      <c r="T5" s="755"/>
      <c r="U5" s="756"/>
      <c r="V5" s="755"/>
      <c r="W5" s="691"/>
      <c r="X5" s="566"/>
      <c r="Y5" s="566"/>
      <c r="Z5" s="566"/>
    </row>
    <row r="6" spans="1:26" ht="5.25" customHeight="1">
      <c r="A6" s="566"/>
      <c r="B6" s="566"/>
      <c r="C6" s="566"/>
      <c r="D6" s="566"/>
      <c r="E6" s="566"/>
      <c r="F6" s="1128"/>
      <c r="G6" s="1128"/>
      <c r="H6" s="1128"/>
      <c r="I6" s="1128"/>
      <c r="J6" s="1128"/>
      <c r="K6" s="1128"/>
      <c r="L6" s="1128"/>
      <c r="M6" s="1128"/>
      <c r="N6" s="1128"/>
      <c r="O6" s="704"/>
      <c r="P6" s="704"/>
      <c r="Q6" s="691"/>
      <c r="R6" s="691"/>
      <c r="S6" s="691"/>
      <c r="T6" s="691"/>
      <c r="U6" s="757"/>
      <c r="V6" s="691"/>
      <c r="W6" s="704"/>
      <c r="X6" s="566"/>
      <c r="Y6" s="566"/>
      <c r="Z6" s="566"/>
    </row>
    <row r="7" spans="1:28" s="191" customFormat="1" ht="12.75">
      <c r="A7" s="1133"/>
      <c r="B7" s="1133"/>
      <c r="C7" s="1133"/>
      <c r="D7" s="758"/>
      <c r="E7" s="758"/>
      <c r="F7" s="732"/>
      <c r="G7" s="285"/>
      <c r="H7" s="759"/>
      <c r="I7" s="276"/>
      <c r="J7" s="1104"/>
      <c r="K7" s="1104"/>
      <c r="L7" s="1104"/>
      <c r="M7" s="285"/>
      <c r="N7" s="1127"/>
      <c r="O7" s="1127"/>
      <c r="P7" s="1127"/>
      <c r="Q7" s="1134"/>
      <c r="R7" s="1134"/>
      <c r="S7" s="1134"/>
      <c r="T7" s="1134"/>
      <c r="U7" s="1134"/>
      <c r="V7" s="1134"/>
      <c r="W7" s="1134"/>
      <c r="X7" s="610"/>
      <c r="Y7" s="610"/>
      <c r="Z7" s="610"/>
      <c r="AA7" s="150"/>
      <c r="AB7" s="150"/>
    </row>
    <row r="8" spans="1:26" ht="9" customHeight="1">
      <c r="A8" s="566"/>
      <c r="B8" s="566"/>
      <c r="C8" s="566"/>
      <c r="D8" s="566"/>
      <c r="E8" s="566"/>
      <c r="F8" s="566"/>
      <c r="G8" s="566"/>
      <c r="H8" s="566"/>
      <c r="I8" s="566"/>
      <c r="J8" s="566"/>
      <c r="K8" s="566"/>
      <c r="L8" s="566"/>
      <c r="M8" s="566"/>
      <c r="N8" s="566"/>
      <c r="O8" s="566"/>
      <c r="P8" s="566"/>
      <c r="Q8" s="586"/>
      <c r="R8" s="586"/>
      <c r="S8" s="586"/>
      <c r="T8" s="586"/>
      <c r="U8" s="760"/>
      <c r="V8" s="586"/>
      <c r="W8" s="704"/>
      <c r="X8" s="566"/>
      <c r="Y8" s="566"/>
      <c r="Z8" s="566"/>
    </row>
    <row r="9" spans="1:26" ht="9.75" customHeight="1">
      <c r="A9" s="566"/>
      <c r="B9" s="566"/>
      <c r="C9" s="619"/>
      <c r="D9" s="619"/>
      <c r="E9" s="566"/>
      <c r="F9" s="1123"/>
      <c r="G9" s="1123"/>
      <c r="H9" s="1123"/>
      <c r="I9" s="1123"/>
      <c r="J9" s="1123"/>
      <c r="K9" s="1123"/>
      <c r="L9" s="1123"/>
      <c r="M9" s="1123"/>
      <c r="N9" s="1123"/>
      <c r="O9" s="1123"/>
      <c r="P9" s="1123"/>
      <c r="Q9" s="619"/>
      <c r="R9" s="619"/>
      <c r="S9" s="619"/>
      <c r="T9" s="619"/>
      <c r="U9" s="753"/>
      <c r="V9" s="619"/>
      <c r="W9" s="620"/>
      <c r="X9" s="566"/>
      <c r="Y9" s="566"/>
      <c r="Z9" s="566"/>
    </row>
    <row r="10" spans="1:26" ht="8.25" customHeight="1" thickBot="1">
      <c r="A10" s="566"/>
      <c r="B10" s="761"/>
      <c r="C10" s="762"/>
      <c r="D10" s="763"/>
      <c r="E10" s="761"/>
      <c r="F10" s="761"/>
      <c r="G10" s="761"/>
      <c r="H10" s="761"/>
      <c r="I10" s="761"/>
      <c r="J10" s="761"/>
      <c r="K10" s="761"/>
      <c r="L10" s="761"/>
      <c r="M10" s="761"/>
      <c r="N10" s="761"/>
      <c r="O10" s="761"/>
      <c r="P10" s="761"/>
      <c r="Q10" s="761"/>
      <c r="R10" s="761"/>
      <c r="S10" s="761"/>
      <c r="T10" s="761"/>
      <c r="U10" s="764"/>
      <c r="V10" s="761"/>
      <c r="W10" s="704"/>
      <c r="X10" s="566"/>
      <c r="Y10" s="566"/>
      <c r="Z10" s="566"/>
    </row>
    <row r="11" spans="1:28" s="195" customFormat="1" ht="24" customHeight="1" thickBot="1" thickTop="1">
      <c r="A11" s="765"/>
      <c r="B11" s="765"/>
      <c r="C11" s="766"/>
      <c r="D11" s="767"/>
      <c r="E11" s="1140"/>
      <c r="F11" s="1141"/>
      <c r="G11" s="1141"/>
      <c r="H11" s="768"/>
      <c r="I11" s="1135"/>
      <c r="J11" s="1136"/>
      <c r="K11" s="1136"/>
      <c r="L11" s="330"/>
      <c r="M11" s="741"/>
      <c r="N11" s="741"/>
      <c r="O11" s="741"/>
      <c r="P11" s="741"/>
      <c r="Q11" s="769"/>
      <c r="R11" s="769"/>
      <c r="S11" s="769"/>
      <c r="T11" s="769"/>
      <c r="U11" s="770"/>
      <c r="V11" s="769"/>
      <c r="W11" s="769"/>
      <c r="X11" s="771"/>
      <c r="Y11" s="771"/>
      <c r="Z11" s="771"/>
      <c r="AA11" s="153"/>
      <c r="AB11" s="153"/>
    </row>
    <row r="12" spans="1:28" s="195" customFormat="1" ht="9.75" customHeight="1" thickTop="1">
      <c r="A12" s="1106"/>
      <c r="B12" s="1087"/>
      <c r="C12" s="1139"/>
      <c r="D12" s="1119"/>
      <c r="E12" s="1112"/>
      <c r="F12" s="1124"/>
      <c r="G12" s="1143"/>
      <c r="H12" s="1142"/>
      <c r="I12" s="271"/>
      <c r="J12" s="271"/>
      <c r="K12" s="740"/>
      <c r="L12" s="740"/>
      <c r="M12" s="740"/>
      <c r="N12" s="740"/>
      <c r="O12" s="740"/>
      <c r="P12" s="740"/>
      <c r="Q12" s="741"/>
      <c r="R12" s="741"/>
      <c r="S12" s="741"/>
      <c r="T12" s="741"/>
      <c r="U12" s="772"/>
      <c r="V12" s="741"/>
      <c r="W12" s="741"/>
      <c r="X12" s="771"/>
      <c r="Y12" s="771"/>
      <c r="Z12" s="771"/>
      <c r="AA12" s="153"/>
      <c r="AB12" s="153"/>
    </row>
    <row r="13" spans="1:26" ht="9.75" customHeight="1">
      <c r="A13" s="1106"/>
      <c r="B13" s="1087"/>
      <c r="C13" s="1090"/>
      <c r="D13" s="1119"/>
      <c r="E13" s="1094"/>
      <c r="F13" s="1096"/>
      <c r="G13" s="1098"/>
      <c r="H13" s="1117"/>
      <c r="I13" s="586"/>
      <c r="J13" s="1103"/>
      <c r="K13" s="1103"/>
      <c r="L13" s="270"/>
      <c r="M13" s="534"/>
      <c r="N13" s="586"/>
      <c r="O13" s="586"/>
      <c r="P13" s="275"/>
      <c r="Q13" s="275"/>
      <c r="R13" s="743"/>
      <c r="S13" s="270"/>
      <c r="T13" s="270"/>
      <c r="U13" s="773"/>
      <c r="V13" s="270"/>
      <c r="W13" s="545"/>
      <c r="X13" s="543"/>
      <c r="Y13" s="566"/>
      <c r="Z13" s="566"/>
    </row>
    <row r="14" spans="1:26" ht="9.75" customHeight="1">
      <c r="A14" s="1106"/>
      <c r="B14" s="1108"/>
      <c r="C14" s="1089"/>
      <c r="D14" s="1091"/>
      <c r="E14" s="1093"/>
      <c r="F14" s="1116"/>
      <c r="G14" s="1116"/>
      <c r="H14" s="1099"/>
      <c r="I14" s="586"/>
      <c r="J14" s="1104"/>
      <c r="K14" s="1104"/>
      <c r="L14" s="270"/>
      <c r="M14" s="534"/>
      <c r="N14" s="586"/>
      <c r="O14" s="586"/>
      <c r="P14" s="741"/>
      <c r="Q14" s="534"/>
      <c r="R14" s="743"/>
      <c r="S14" s="538"/>
      <c r="T14" s="538"/>
      <c r="U14" s="203"/>
      <c r="V14" s="538"/>
      <c r="W14" s="545"/>
      <c r="X14" s="543"/>
      <c r="Y14" s="566"/>
      <c r="Z14" s="566"/>
    </row>
    <row r="15" spans="1:31" ht="9.75" customHeight="1">
      <c r="A15" s="1106"/>
      <c r="B15" s="1088"/>
      <c r="C15" s="1090"/>
      <c r="D15" s="1092"/>
      <c r="E15" s="1094"/>
      <c r="F15" s="1117"/>
      <c r="G15" s="1117"/>
      <c r="H15" s="1100"/>
      <c r="I15" s="774"/>
      <c r="J15" s="1085"/>
      <c r="K15" s="742"/>
      <c r="L15" s="1112"/>
      <c r="M15" s="1103"/>
      <c r="N15" s="1113"/>
      <c r="O15" s="538"/>
      <c r="P15" s="1113"/>
      <c r="Q15" s="534"/>
      <c r="R15" s="743"/>
      <c r="S15" s="538"/>
      <c r="T15" s="538"/>
      <c r="U15" s="203"/>
      <c r="V15" s="538"/>
      <c r="W15" s="545"/>
      <c r="X15" s="543"/>
      <c r="Y15" s="566"/>
      <c r="Z15" s="566"/>
      <c r="AA15" s="156" t="s">
        <v>71</v>
      </c>
      <c r="AB15" s="1080">
        <v>1</v>
      </c>
      <c r="AC15" s="1001">
        <v>15</v>
      </c>
      <c r="AD15" s="1002">
        <v>9</v>
      </c>
      <c r="AE15" s="1000" t="b">
        <v>0</v>
      </c>
    </row>
    <row r="16" spans="1:31" ht="9.75" customHeight="1">
      <c r="A16" s="1106"/>
      <c r="B16" s="1108"/>
      <c r="C16" s="1089"/>
      <c r="D16" s="1091"/>
      <c r="E16" s="1093"/>
      <c r="F16" s="1116"/>
      <c r="G16" s="1116"/>
      <c r="H16" s="1116"/>
      <c r="I16" s="270"/>
      <c r="J16" s="1086"/>
      <c r="K16" s="528"/>
      <c r="L16" s="1094"/>
      <c r="M16" s="1104"/>
      <c r="N16" s="1114"/>
      <c r="O16" s="538"/>
      <c r="P16" s="1113"/>
      <c r="Q16" s="534"/>
      <c r="R16" s="743"/>
      <c r="S16" s="743"/>
      <c r="T16" s="743"/>
      <c r="U16" s="202"/>
      <c r="V16" s="743"/>
      <c r="W16" s="545"/>
      <c r="X16" s="543"/>
      <c r="Y16" s="566"/>
      <c r="Z16" s="566"/>
      <c r="AA16" s="157"/>
      <c r="AB16" s="1080"/>
      <c r="AC16" s="1001"/>
      <c r="AD16" s="1002"/>
      <c r="AE16" s="1000"/>
    </row>
    <row r="17" spans="1:31" ht="9.75" customHeight="1">
      <c r="A17" s="1106"/>
      <c r="B17" s="1088"/>
      <c r="C17" s="1090"/>
      <c r="D17" s="1092"/>
      <c r="E17" s="1094"/>
      <c r="F17" s="1117"/>
      <c r="G17" s="1117"/>
      <c r="H17" s="1117"/>
      <c r="I17" s="586"/>
      <c r="J17" s="1103"/>
      <c r="K17" s="1103"/>
      <c r="L17" s="775"/>
      <c r="M17" s="1085"/>
      <c r="N17" s="742"/>
      <c r="O17" s="528"/>
      <c r="P17" s="275"/>
      <c r="Q17" s="534"/>
      <c r="R17" s="743"/>
      <c r="S17" s="538"/>
      <c r="T17" s="538"/>
      <c r="U17" s="203"/>
      <c r="V17" s="538"/>
      <c r="W17" s="545"/>
      <c r="X17" s="543"/>
      <c r="Y17" s="566"/>
      <c r="Z17" s="566"/>
      <c r="AA17" s="158">
        <f>IF(AE15,F12,"")</f>
      </c>
      <c r="AB17" s="1080"/>
      <c r="AC17" s="1001"/>
      <c r="AD17" s="1002"/>
      <c r="AE17" s="1000"/>
    </row>
    <row r="18" spans="1:31" ht="9.75" customHeight="1">
      <c r="A18" s="1106"/>
      <c r="B18" s="1087"/>
      <c r="C18" s="1089"/>
      <c r="D18" s="1091"/>
      <c r="E18" s="1093"/>
      <c r="F18" s="1116"/>
      <c r="G18" s="1116"/>
      <c r="H18" s="1099"/>
      <c r="I18" s="586"/>
      <c r="J18" s="1104"/>
      <c r="K18" s="1104"/>
      <c r="L18" s="272"/>
      <c r="M18" s="1086"/>
      <c r="N18" s="528"/>
      <c r="O18" s="528"/>
      <c r="P18" s="534"/>
      <c r="Q18" s="534"/>
      <c r="R18" s="743"/>
      <c r="S18" s="538"/>
      <c r="T18" s="538"/>
      <c r="U18" s="203"/>
      <c r="V18" s="538"/>
      <c r="W18" s="545"/>
      <c r="X18" s="543"/>
      <c r="Y18" s="566"/>
      <c r="Z18" s="566"/>
      <c r="AA18" s="159" t="s">
        <v>2</v>
      </c>
      <c r="AB18" s="1080"/>
      <c r="AC18" s="1001"/>
      <c r="AD18" s="1002"/>
      <c r="AE18" s="1000" t="b">
        <v>0</v>
      </c>
    </row>
    <row r="19" spans="1:31" ht="9.75" customHeight="1">
      <c r="A19" s="1107"/>
      <c r="B19" s="1088"/>
      <c r="C19" s="1090"/>
      <c r="D19" s="1092"/>
      <c r="E19" s="1094"/>
      <c r="F19" s="1117"/>
      <c r="G19" s="1117"/>
      <c r="H19" s="1100"/>
      <c r="I19" s="774"/>
      <c r="J19" s="1085"/>
      <c r="K19" s="742"/>
      <c r="L19" s="528"/>
      <c r="M19" s="534"/>
      <c r="N19" s="534"/>
      <c r="O19" s="534"/>
      <c r="P19" s="534"/>
      <c r="Q19" s="534"/>
      <c r="R19" s="743"/>
      <c r="S19" s="538"/>
      <c r="T19" s="538"/>
      <c r="U19" s="203"/>
      <c r="V19" s="538"/>
      <c r="W19" s="545"/>
      <c r="X19" s="543"/>
      <c r="Y19" s="566"/>
      <c r="Z19" s="566"/>
      <c r="AA19" s="160">
        <f>IF(AE15,F14,"")</f>
      </c>
      <c r="AB19" s="1080"/>
      <c r="AC19" s="1001"/>
      <c r="AD19" s="1002"/>
      <c r="AE19" s="1000"/>
    </row>
    <row r="20" spans="1:31" ht="9.75" customHeight="1" thickBot="1">
      <c r="A20" s="776"/>
      <c r="B20" s="744"/>
      <c r="C20" s="745"/>
      <c r="D20" s="204"/>
      <c r="E20" s="745"/>
      <c r="F20" s="746"/>
      <c r="G20" s="746"/>
      <c r="H20" s="746"/>
      <c r="I20" s="582"/>
      <c r="J20" s="1115"/>
      <c r="K20" s="524"/>
      <c r="L20" s="524"/>
      <c r="M20" s="747"/>
      <c r="N20" s="747"/>
      <c r="O20" s="738"/>
      <c r="P20" s="738"/>
      <c r="Q20" s="524"/>
      <c r="R20" s="777"/>
      <c r="S20" s="524"/>
      <c r="T20" s="524"/>
      <c r="U20" s="778"/>
      <c r="V20" s="524"/>
      <c r="W20" s="535"/>
      <c r="X20" s="543"/>
      <c r="Y20" s="566"/>
      <c r="Z20" s="566"/>
      <c r="AA20" s="162"/>
      <c r="AB20" s="1080"/>
      <c r="AC20" s="1001"/>
      <c r="AD20" s="1002"/>
      <c r="AE20" s="1000"/>
    </row>
    <row r="21" spans="1:31" ht="9.75" customHeight="1" thickTop="1">
      <c r="A21" s="1105"/>
      <c r="B21" s="1111"/>
      <c r="C21" s="1089"/>
      <c r="D21" s="1119"/>
      <c r="E21" s="1093"/>
      <c r="F21" s="1095"/>
      <c r="G21" s="1097"/>
      <c r="H21" s="1116"/>
      <c r="I21" s="270"/>
      <c r="J21" s="528"/>
      <c r="K21" s="528"/>
      <c r="L21" s="528"/>
      <c r="M21" s="275"/>
      <c r="N21" s="275"/>
      <c r="O21" s="534"/>
      <c r="P21" s="534"/>
      <c r="Q21" s="534"/>
      <c r="R21" s="743"/>
      <c r="S21" s="743"/>
      <c r="T21" s="743"/>
      <c r="U21" s="202"/>
      <c r="V21" s="743"/>
      <c r="W21" s="535"/>
      <c r="X21" s="543"/>
      <c r="Y21" s="566"/>
      <c r="Z21" s="566"/>
      <c r="AA21" s="163">
        <v>1</v>
      </c>
      <c r="AB21" s="1080"/>
      <c r="AC21" s="1001"/>
      <c r="AD21" s="1002"/>
      <c r="AE21" s="1000"/>
    </row>
    <row r="22" spans="1:31" ht="9.75" customHeight="1">
      <c r="A22" s="1106"/>
      <c r="B22" s="1087"/>
      <c r="C22" s="1090"/>
      <c r="D22" s="1119"/>
      <c r="E22" s="1094"/>
      <c r="F22" s="1096"/>
      <c r="G22" s="1098"/>
      <c r="H22" s="1117"/>
      <c r="I22" s="586"/>
      <c r="J22" s="1103"/>
      <c r="K22" s="1103"/>
      <c r="L22" s="270"/>
      <c r="M22" s="275"/>
      <c r="N22" s="275"/>
      <c r="O22" s="779"/>
      <c r="P22" s="1086"/>
      <c r="Q22" s="1086"/>
      <c r="R22" s="780"/>
      <c r="S22" s="161"/>
      <c r="T22" s="161"/>
      <c r="U22" s="781"/>
      <c r="V22" s="161"/>
      <c r="W22" s="535"/>
      <c r="X22" s="543"/>
      <c r="Y22" s="566"/>
      <c r="Z22" s="566"/>
      <c r="AA22" s="156" t="s">
        <v>3</v>
      </c>
      <c r="AB22" s="1080">
        <v>2</v>
      </c>
      <c r="AC22" s="1001">
        <v>19</v>
      </c>
      <c r="AD22" s="1002">
        <v>9</v>
      </c>
      <c r="AE22" s="1000" t="b">
        <v>0</v>
      </c>
    </row>
    <row r="23" spans="1:31" ht="9.75" customHeight="1">
      <c r="A23" s="1106"/>
      <c r="B23" s="1108"/>
      <c r="C23" s="1089"/>
      <c r="D23" s="1091"/>
      <c r="E23" s="1093"/>
      <c r="F23" s="1116"/>
      <c r="G23" s="1116"/>
      <c r="H23" s="1099"/>
      <c r="I23" s="586"/>
      <c r="J23" s="1104"/>
      <c r="K23" s="1104"/>
      <c r="L23" s="270"/>
      <c r="M23" s="275"/>
      <c r="N23" s="534"/>
      <c r="O23" s="534"/>
      <c r="P23" s="1086"/>
      <c r="Q23" s="1086"/>
      <c r="R23" s="780"/>
      <c r="S23" s="161"/>
      <c r="T23" s="161"/>
      <c r="U23" s="781"/>
      <c r="V23" s="161"/>
      <c r="W23" s="545"/>
      <c r="X23" s="543"/>
      <c r="Y23" s="566"/>
      <c r="Z23" s="566"/>
      <c r="AA23" s="164"/>
      <c r="AB23" s="1080"/>
      <c r="AC23" s="1001"/>
      <c r="AD23" s="1002"/>
      <c r="AE23" s="1000"/>
    </row>
    <row r="24" spans="1:31" ht="9.75" customHeight="1">
      <c r="A24" s="1106"/>
      <c r="B24" s="1088"/>
      <c r="C24" s="1090"/>
      <c r="D24" s="1092"/>
      <c r="E24" s="1094"/>
      <c r="F24" s="1117"/>
      <c r="G24" s="1117"/>
      <c r="H24" s="1100"/>
      <c r="I24" s="774"/>
      <c r="J24" s="1085"/>
      <c r="K24" s="748"/>
      <c r="L24" s="1112"/>
      <c r="M24" s="1103"/>
      <c r="N24" s="1113"/>
      <c r="O24" s="538"/>
      <c r="P24" s="1113"/>
      <c r="Q24" s="534"/>
      <c r="R24" s="743"/>
      <c r="S24" s="538"/>
      <c r="T24" s="538"/>
      <c r="U24" s="203"/>
      <c r="V24" s="538"/>
      <c r="W24" s="545"/>
      <c r="X24" s="543"/>
      <c r="Y24" s="566"/>
      <c r="Z24" s="566"/>
      <c r="AA24" s="158">
        <f>IF(AE22,F16,"")</f>
      </c>
      <c r="AB24" s="1080"/>
      <c r="AC24" s="1001"/>
      <c r="AD24" s="1002"/>
      <c r="AE24" s="1000"/>
    </row>
    <row r="25" spans="1:31" ht="9.75" customHeight="1">
      <c r="A25" s="1106"/>
      <c r="B25" s="1108"/>
      <c r="C25" s="1089"/>
      <c r="D25" s="1091"/>
      <c r="E25" s="1093"/>
      <c r="F25" s="1116"/>
      <c r="G25" s="1116"/>
      <c r="H25" s="1116"/>
      <c r="I25" s="270"/>
      <c r="J25" s="1086"/>
      <c r="K25" s="749"/>
      <c r="L25" s="1094"/>
      <c r="M25" s="1104"/>
      <c r="N25" s="1114"/>
      <c r="O25" s="538"/>
      <c r="P25" s="1113"/>
      <c r="Q25" s="534"/>
      <c r="R25" s="743"/>
      <c r="S25" s="743"/>
      <c r="T25" s="743"/>
      <c r="U25" s="202"/>
      <c r="V25" s="743"/>
      <c r="W25" s="535"/>
      <c r="X25" s="543"/>
      <c r="Y25" s="566"/>
      <c r="Z25" s="566"/>
      <c r="AA25" s="159" t="s">
        <v>2</v>
      </c>
      <c r="AB25" s="1080"/>
      <c r="AC25" s="1001"/>
      <c r="AD25" s="1002"/>
      <c r="AE25" s="1000"/>
    </row>
    <row r="26" spans="1:31" ht="9.75" customHeight="1">
      <c r="A26" s="1106"/>
      <c r="B26" s="1088"/>
      <c r="C26" s="1090"/>
      <c r="D26" s="1092"/>
      <c r="E26" s="1094"/>
      <c r="F26" s="1117"/>
      <c r="G26" s="1117"/>
      <c r="H26" s="1117"/>
      <c r="I26" s="586"/>
      <c r="J26" s="1103"/>
      <c r="K26" s="1103"/>
      <c r="L26" s="595"/>
      <c r="M26" s="1085"/>
      <c r="N26" s="742"/>
      <c r="O26" s="528"/>
      <c r="P26" s="275"/>
      <c r="Q26" s="534"/>
      <c r="R26" s="743"/>
      <c r="S26" s="538"/>
      <c r="T26" s="538"/>
      <c r="U26" s="203"/>
      <c r="V26" s="538"/>
      <c r="W26" s="535"/>
      <c r="X26" s="543"/>
      <c r="Y26" s="566"/>
      <c r="Z26" s="566"/>
      <c r="AA26" s="160">
        <f>IF(AE22,F18,"")</f>
      </c>
      <c r="AB26" s="1080"/>
      <c r="AC26" s="1001"/>
      <c r="AD26" s="1002"/>
      <c r="AE26" s="1000"/>
    </row>
    <row r="27" spans="1:31" ht="9.75" customHeight="1">
      <c r="A27" s="1106"/>
      <c r="B27" s="1087"/>
      <c r="C27" s="1089"/>
      <c r="D27" s="1091"/>
      <c r="E27" s="1093"/>
      <c r="F27" s="1116"/>
      <c r="G27" s="1116"/>
      <c r="H27" s="1099"/>
      <c r="I27" s="586"/>
      <c r="J27" s="1104"/>
      <c r="K27" s="1104"/>
      <c r="L27" s="272"/>
      <c r="M27" s="1086"/>
      <c r="N27" s="528"/>
      <c r="O27" s="528"/>
      <c r="P27" s="275"/>
      <c r="Q27" s="534"/>
      <c r="R27" s="743"/>
      <c r="S27" s="538"/>
      <c r="T27" s="538"/>
      <c r="U27" s="203"/>
      <c r="V27" s="538"/>
      <c r="W27" s="545"/>
      <c r="X27" s="543"/>
      <c r="Y27" s="566"/>
      <c r="Z27" s="566"/>
      <c r="AA27" s="165"/>
      <c r="AB27" s="1080"/>
      <c r="AC27" s="1001"/>
      <c r="AD27" s="1002"/>
      <c r="AE27" s="1000"/>
    </row>
    <row r="28" spans="1:31" ht="9.75" customHeight="1">
      <c r="A28" s="1107"/>
      <c r="B28" s="1088"/>
      <c r="C28" s="1090"/>
      <c r="D28" s="1092"/>
      <c r="E28" s="1094"/>
      <c r="F28" s="1117"/>
      <c r="G28" s="1117"/>
      <c r="H28" s="1100"/>
      <c r="I28" s="774"/>
      <c r="J28" s="1085"/>
      <c r="K28" s="742"/>
      <c r="L28" s="528"/>
      <c r="M28" s="275"/>
      <c r="N28" s="275"/>
      <c r="O28" s="275"/>
      <c r="P28" s="275"/>
      <c r="Q28" s="275"/>
      <c r="R28" s="743"/>
      <c r="S28" s="270"/>
      <c r="T28" s="270"/>
      <c r="U28" s="773"/>
      <c r="V28" s="270"/>
      <c r="W28" s="535"/>
      <c r="X28" s="543"/>
      <c r="Y28" s="566"/>
      <c r="Z28" s="566"/>
      <c r="AA28" s="163">
        <v>2</v>
      </c>
      <c r="AB28" s="1080"/>
      <c r="AC28" s="1001"/>
      <c r="AD28" s="1002"/>
      <c r="AE28" s="1000"/>
    </row>
    <row r="29" spans="1:31" ht="9.75" customHeight="1" thickBot="1">
      <c r="A29" s="776"/>
      <c r="B29" s="744"/>
      <c r="C29" s="745"/>
      <c r="D29" s="204"/>
      <c r="E29" s="745"/>
      <c r="F29" s="746"/>
      <c r="G29" s="746"/>
      <c r="H29" s="746"/>
      <c r="I29" s="582"/>
      <c r="J29" s="1115"/>
      <c r="K29" s="524"/>
      <c r="L29" s="524"/>
      <c r="M29" s="747"/>
      <c r="N29" s="747"/>
      <c r="O29" s="747"/>
      <c r="P29" s="524"/>
      <c r="Q29" s="524"/>
      <c r="R29" s="777"/>
      <c r="S29" s="524"/>
      <c r="T29" s="524"/>
      <c r="U29" s="778"/>
      <c r="V29" s="524"/>
      <c r="W29" s="535"/>
      <c r="X29" s="543"/>
      <c r="Y29" s="566"/>
      <c r="Z29" s="566"/>
      <c r="AA29" s="156" t="s">
        <v>3</v>
      </c>
      <c r="AB29" s="1080">
        <v>3</v>
      </c>
      <c r="AC29" s="1001">
        <v>24</v>
      </c>
      <c r="AD29" s="1002">
        <v>9</v>
      </c>
      <c r="AE29" s="1000" t="b">
        <v>0</v>
      </c>
    </row>
    <row r="30" spans="1:31" s="195" customFormat="1" ht="9.75" customHeight="1" thickTop="1">
      <c r="A30" s="1105"/>
      <c r="B30" s="1111"/>
      <c r="C30" s="1118"/>
      <c r="D30" s="1119"/>
      <c r="E30" s="1120"/>
      <c r="F30" s="1121"/>
      <c r="G30" s="1122"/>
      <c r="H30" s="1116"/>
      <c r="I30" s="232"/>
      <c r="J30" s="232"/>
      <c r="K30" s="750"/>
      <c r="L30" s="750"/>
      <c r="M30" s="741"/>
      <c r="N30" s="741"/>
      <c r="O30" s="741"/>
      <c r="P30" s="741"/>
      <c r="Q30" s="741"/>
      <c r="R30" s="741"/>
      <c r="S30" s="741"/>
      <c r="T30" s="741"/>
      <c r="U30" s="772"/>
      <c r="V30" s="741"/>
      <c r="W30" s="741"/>
      <c r="X30" s="771"/>
      <c r="Y30" s="771"/>
      <c r="Z30" s="771"/>
      <c r="AA30" s="164"/>
      <c r="AB30" s="1080"/>
      <c r="AC30" s="1001"/>
      <c r="AD30" s="1002"/>
      <c r="AE30" s="1000"/>
    </row>
    <row r="31" spans="1:31" ht="9.75" customHeight="1">
      <c r="A31" s="1106"/>
      <c r="B31" s="1087"/>
      <c r="C31" s="1090"/>
      <c r="D31" s="1119"/>
      <c r="E31" s="1094"/>
      <c r="F31" s="1096"/>
      <c r="G31" s="1098"/>
      <c r="H31" s="1117"/>
      <c r="I31" s="566"/>
      <c r="J31" s="1103"/>
      <c r="K31" s="1103"/>
      <c r="L31" s="270"/>
      <c r="M31" s="534"/>
      <c r="N31" s="534"/>
      <c r="O31" s="534"/>
      <c r="P31" s="275"/>
      <c r="Q31" s="275"/>
      <c r="R31" s="743"/>
      <c r="S31" s="270"/>
      <c r="T31" s="270"/>
      <c r="U31" s="773"/>
      <c r="V31" s="270"/>
      <c r="W31" s="545"/>
      <c r="X31" s="543"/>
      <c r="Y31" s="566"/>
      <c r="Z31" s="566"/>
      <c r="AA31" s="158">
        <f>IF(AE29,F21,"")</f>
      </c>
      <c r="AB31" s="1080"/>
      <c r="AC31" s="1001"/>
      <c r="AD31" s="1002"/>
      <c r="AE31" s="1000"/>
    </row>
    <row r="32" spans="1:31" ht="9.75" customHeight="1">
      <c r="A32" s="1106"/>
      <c r="B32" s="1108"/>
      <c r="C32" s="1089"/>
      <c r="D32" s="1091"/>
      <c r="E32" s="1093"/>
      <c r="F32" s="1109"/>
      <c r="G32" s="1101"/>
      <c r="H32" s="1099"/>
      <c r="I32" s="566"/>
      <c r="J32" s="1104"/>
      <c r="K32" s="1104"/>
      <c r="L32" s="270"/>
      <c r="M32" s="534"/>
      <c r="N32" s="534"/>
      <c r="O32" s="534"/>
      <c r="P32" s="534"/>
      <c r="Q32" s="534"/>
      <c r="R32" s="743"/>
      <c r="S32" s="538"/>
      <c r="T32" s="538"/>
      <c r="U32" s="203"/>
      <c r="V32" s="538"/>
      <c r="W32" s="545"/>
      <c r="X32" s="543"/>
      <c r="Y32" s="566"/>
      <c r="Z32" s="566"/>
      <c r="AA32" s="159" t="s">
        <v>2</v>
      </c>
      <c r="AB32" s="1080"/>
      <c r="AC32" s="1001"/>
      <c r="AD32" s="1002"/>
      <c r="AE32" s="1000"/>
    </row>
    <row r="33" spans="1:31" ht="9.75" customHeight="1">
      <c r="A33" s="1106"/>
      <c r="B33" s="1088"/>
      <c r="C33" s="1090"/>
      <c r="D33" s="1092"/>
      <c r="E33" s="1094"/>
      <c r="F33" s="1110"/>
      <c r="G33" s="1102"/>
      <c r="H33" s="1100"/>
      <c r="I33" s="774"/>
      <c r="J33" s="1085"/>
      <c r="K33" s="742"/>
      <c r="L33" s="1112"/>
      <c r="M33" s="1103"/>
      <c r="N33" s="1113"/>
      <c r="O33" s="538"/>
      <c r="P33" s="1113"/>
      <c r="Q33" s="534"/>
      <c r="R33" s="743"/>
      <c r="S33" s="538"/>
      <c r="T33" s="538"/>
      <c r="U33" s="203"/>
      <c r="V33" s="538"/>
      <c r="W33" s="545"/>
      <c r="X33" s="543"/>
      <c r="Y33" s="566"/>
      <c r="Z33" s="566"/>
      <c r="AA33" s="160">
        <f>IF(AE29,F23,"")</f>
      </c>
      <c r="AB33" s="1080"/>
      <c r="AC33" s="1001"/>
      <c r="AD33" s="1002"/>
      <c r="AE33" s="1000"/>
    </row>
    <row r="34" spans="1:31" ht="9.75" customHeight="1">
      <c r="A34" s="1106"/>
      <c r="B34" s="1108"/>
      <c r="C34" s="1089"/>
      <c r="D34" s="1091"/>
      <c r="E34" s="1093"/>
      <c r="F34" s="1109"/>
      <c r="G34" s="1101"/>
      <c r="H34" s="1116"/>
      <c r="I34" s="270"/>
      <c r="J34" s="1086"/>
      <c r="K34" s="528"/>
      <c r="L34" s="1094"/>
      <c r="M34" s="1104"/>
      <c r="N34" s="1114"/>
      <c r="O34" s="538"/>
      <c r="P34" s="1113"/>
      <c r="Q34" s="534"/>
      <c r="R34" s="743"/>
      <c r="S34" s="743"/>
      <c r="T34" s="743"/>
      <c r="U34" s="202"/>
      <c r="V34" s="743"/>
      <c r="W34" s="545"/>
      <c r="X34" s="543"/>
      <c r="Y34" s="566"/>
      <c r="Z34" s="566"/>
      <c r="AA34" s="165"/>
      <c r="AB34" s="1080"/>
      <c r="AC34" s="1001"/>
      <c r="AD34" s="1002"/>
      <c r="AE34" s="1000"/>
    </row>
    <row r="35" spans="1:31" ht="9.75" customHeight="1">
      <c r="A35" s="1106"/>
      <c r="B35" s="1088"/>
      <c r="C35" s="1090"/>
      <c r="D35" s="1092"/>
      <c r="E35" s="1094"/>
      <c r="F35" s="1110"/>
      <c r="G35" s="1102"/>
      <c r="H35" s="1117"/>
      <c r="I35" s="566"/>
      <c r="J35" s="1103"/>
      <c r="K35" s="1103"/>
      <c r="L35" s="775"/>
      <c r="M35" s="1085"/>
      <c r="N35" s="742"/>
      <c r="O35" s="528"/>
      <c r="P35" s="275"/>
      <c r="Q35" s="534"/>
      <c r="R35" s="743"/>
      <c r="S35" s="538"/>
      <c r="T35" s="538"/>
      <c r="U35" s="203"/>
      <c r="V35" s="538"/>
      <c r="W35" s="545"/>
      <c r="X35" s="543"/>
      <c r="Y35" s="566"/>
      <c r="Z35" s="566"/>
      <c r="AA35" s="163">
        <v>3</v>
      </c>
      <c r="AB35" s="1080"/>
      <c r="AC35" s="1001"/>
      <c r="AD35" s="1002"/>
      <c r="AE35" s="1000"/>
    </row>
    <row r="36" spans="1:31" ht="9.75" customHeight="1">
      <c r="A36" s="1106"/>
      <c r="B36" s="1087"/>
      <c r="C36" s="1089"/>
      <c r="D36" s="1091"/>
      <c r="E36" s="1093"/>
      <c r="F36" s="1095"/>
      <c r="G36" s="1097"/>
      <c r="H36" s="1099"/>
      <c r="I36" s="566"/>
      <c r="J36" s="1104"/>
      <c r="K36" s="1104"/>
      <c r="L36" s="272"/>
      <c r="M36" s="1086"/>
      <c r="N36" s="528"/>
      <c r="O36" s="528"/>
      <c r="P36" s="534"/>
      <c r="Q36" s="534"/>
      <c r="R36" s="743"/>
      <c r="S36" s="538"/>
      <c r="T36" s="538"/>
      <c r="U36" s="203"/>
      <c r="V36" s="538"/>
      <c r="W36" s="545"/>
      <c r="X36" s="543"/>
      <c r="Y36" s="566"/>
      <c r="Z36" s="566"/>
      <c r="AA36" s="156" t="s">
        <v>3</v>
      </c>
      <c r="AB36" s="1080">
        <v>4</v>
      </c>
      <c r="AC36" s="1001">
        <v>28</v>
      </c>
      <c r="AD36" s="1002">
        <v>9</v>
      </c>
      <c r="AE36" s="1000" t="b">
        <v>0</v>
      </c>
    </row>
    <row r="37" spans="1:31" ht="9.75" customHeight="1">
      <c r="A37" s="1107"/>
      <c r="B37" s="1088"/>
      <c r="C37" s="1090"/>
      <c r="D37" s="1092"/>
      <c r="E37" s="1094"/>
      <c r="F37" s="1096"/>
      <c r="G37" s="1098"/>
      <c r="H37" s="1100"/>
      <c r="I37" s="774"/>
      <c r="J37" s="1085"/>
      <c r="K37" s="742"/>
      <c r="L37" s="528"/>
      <c r="M37" s="534"/>
      <c r="N37" s="534"/>
      <c r="O37" s="534"/>
      <c r="P37" s="534"/>
      <c r="Q37" s="534"/>
      <c r="R37" s="743"/>
      <c r="S37" s="538"/>
      <c r="T37" s="538"/>
      <c r="U37" s="203"/>
      <c r="V37" s="538"/>
      <c r="W37" s="545"/>
      <c r="X37" s="543"/>
      <c r="Y37" s="566"/>
      <c r="Z37" s="566"/>
      <c r="AA37" s="164"/>
      <c r="AB37" s="1080"/>
      <c r="AC37" s="1001"/>
      <c r="AD37" s="1002"/>
      <c r="AE37" s="1000"/>
    </row>
    <row r="38" spans="1:31" ht="9.75" customHeight="1" thickBot="1">
      <c r="A38" s="776"/>
      <c r="B38" s="744"/>
      <c r="C38" s="745"/>
      <c r="D38" s="204"/>
      <c r="E38" s="745"/>
      <c r="F38" s="746"/>
      <c r="G38" s="746"/>
      <c r="H38" s="746"/>
      <c r="I38" s="582"/>
      <c r="J38" s="1115"/>
      <c r="K38" s="524"/>
      <c r="L38" s="524"/>
      <c r="M38" s="747"/>
      <c r="N38" s="747"/>
      <c r="O38" s="738"/>
      <c r="P38" s="738"/>
      <c r="Q38" s="524"/>
      <c r="R38" s="777"/>
      <c r="S38" s="524"/>
      <c r="T38" s="524"/>
      <c r="U38" s="778"/>
      <c r="V38" s="524"/>
      <c r="W38" s="535"/>
      <c r="X38" s="543"/>
      <c r="Y38" s="566"/>
      <c r="Z38" s="566"/>
      <c r="AA38" s="166">
        <f>IF(AE36,F25,"")</f>
      </c>
      <c r="AB38" s="1080"/>
      <c r="AC38" s="1001"/>
      <c r="AD38" s="1002"/>
      <c r="AE38" s="1000"/>
    </row>
    <row r="39" spans="1:31" ht="9.75" customHeight="1" thickTop="1">
      <c r="A39" s="1105"/>
      <c r="B39" s="1111"/>
      <c r="C39" s="1089"/>
      <c r="D39" s="1119"/>
      <c r="E39" s="1120"/>
      <c r="F39" s="1121"/>
      <c r="G39" s="1122"/>
      <c r="H39" s="1116"/>
      <c r="I39" s="270"/>
      <c r="J39" s="232"/>
      <c r="K39" s="528"/>
      <c r="L39" s="528"/>
      <c r="M39" s="275"/>
      <c r="N39" s="275"/>
      <c r="O39" s="534"/>
      <c r="P39" s="534"/>
      <c r="Q39" s="534"/>
      <c r="R39" s="743"/>
      <c r="S39" s="743"/>
      <c r="T39" s="743"/>
      <c r="U39" s="202"/>
      <c r="V39" s="743"/>
      <c r="W39" s="535"/>
      <c r="X39" s="543"/>
      <c r="Y39" s="566"/>
      <c r="Z39" s="566"/>
      <c r="AA39" s="167" t="s">
        <v>2</v>
      </c>
      <c r="AB39" s="1080"/>
      <c r="AC39" s="1001"/>
      <c r="AD39" s="1002"/>
      <c r="AE39" s="1000"/>
    </row>
    <row r="40" spans="1:31" ht="9.75" customHeight="1">
      <c r="A40" s="1106"/>
      <c r="B40" s="1087"/>
      <c r="C40" s="1090"/>
      <c r="D40" s="1119"/>
      <c r="E40" s="1094"/>
      <c r="F40" s="1096"/>
      <c r="G40" s="1098"/>
      <c r="H40" s="1117"/>
      <c r="I40" s="566"/>
      <c r="J40" s="1103"/>
      <c r="K40" s="1103"/>
      <c r="L40" s="270"/>
      <c r="M40" s="275"/>
      <c r="N40" s="275"/>
      <c r="O40" s="779"/>
      <c r="P40" s="1086"/>
      <c r="Q40" s="528"/>
      <c r="R40" s="780"/>
      <c r="S40" s="161"/>
      <c r="T40" s="161"/>
      <c r="U40" s="781"/>
      <c r="V40" s="161"/>
      <c r="W40" s="535"/>
      <c r="X40" s="543"/>
      <c r="Y40" s="566"/>
      <c r="Z40" s="566"/>
      <c r="AA40" s="168">
        <f>IF(AE36,F27,"")</f>
      </c>
      <c r="AB40" s="1080"/>
      <c r="AC40" s="1001"/>
      <c r="AD40" s="1002"/>
      <c r="AE40" s="1000"/>
    </row>
    <row r="41" spans="1:31" ht="9.75" customHeight="1">
      <c r="A41" s="1106"/>
      <c r="B41" s="1108"/>
      <c r="C41" s="1089"/>
      <c r="D41" s="1091"/>
      <c r="E41" s="1093"/>
      <c r="F41" s="1109"/>
      <c r="G41" s="1101"/>
      <c r="H41" s="1099"/>
      <c r="I41" s="566"/>
      <c r="J41" s="1104"/>
      <c r="K41" s="1104"/>
      <c r="L41" s="270"/>
      <c r="M41" s="275"/>
      <c r="N41" s="534"/>
      <c r="O41" s="534"/>
      <c r="P41" s="1086"/>
      <c r="Q41" s="528"/>
      <c r="R41" s="780"/>
      <c r="S41" s="161"/>
      <c r="T41" s="161"/>
      <c r="U41" s="781"/>
      <c r="V41" s="161"/>
      <c r="W41" s="545"/>
      <c r="X41" s="543"/>
      <c r="Y41" s="566"/>
      <c r="Z41" s="566"/>
      <c r="AA41" s="165"/>
      <c r="AB41" s="1080"/>
      <c r="AC41" s="1001"/>
      <c r="AD41" s="1002"/>
      <c r="AE41" s="1000"/>
    </row>
    <row r="42" spans="1:31" ht="9.75" customHeight="1">
      <c r="A42" s="1106"/>
      <c r="B42" s="1088"/>
      <c r="C42" s="1090"/>
      <c r="D42" s="1092"/>
      <c r="E42" s="1094"/>
      <c r="F42" s="1110"/>
      <c r="G42" s="1102"/>
      <c r="H42" s="1100"/>
      <c r="I42" s="774"/>
      <c r="J42" s="1085"/>
      <c r="K42" s="748"/>
      <c r="L42" s="1112"/>
      <c r="M42" s="1103"/>
      <c r="N42" s="1113"/>
      <c r="O42" s="538"/>
      <c r="P42" s="1113"/>
      <c r="Q42" s="534"/>
      <c r="R42" s="743"/>
      <c r="S42" s="538"/>
      <c r="T42" s="538"/>
      <c r="U42" s="203"/>
      <c r="V42" s="538"/>
      <c r="W42" s="545"/>
      <c r="X42" s="543"/>
      <c r="Y42" s="566"/>
      <c r="Z42" s="566"/>
      <c r="AA42" s="163">
        <v>4</v>
      </c>
      <c r="AB42" s="1080"/>
      <c r="AC42" s="1001"/>
      <c r="AD42" s="1002"/>
      <c r="AE42" s="1000"/>
    </row>
    <row r="43" spans="1:31" ht="9.75" customHeight="1">
      <c r="A43" s="1106"/>
      <c r="B43" s="1108"/>
      <c r="C43" s="1089"/>
      <c r="D43" s="1091"/>
      <c r="E43" s="1093"/>
      <c r="F43" s="1109"/>
      <c r="G43" s="1101"/>
      <c r="H43" s="1116"/>
      <c r="I43" s="270"/>
      <c r="J43" s="1086"/>
      <c r="K43" s="749"/>
      <c r="L43" s="1094"/>
      <c r="M43" s="1104"/>
      <c r="N43" s="1114"/>
      <c r="O43" s="538"/>
      <c r="P43" s="1113"/>
      <c r="Q43" s="534"/>
      <c r="R43" s="743"/>
      <c r="S43" s="743"/>
      <c r="T43" s="743"/>
      <c r="U43" s="202"/>
      <c r="V43" s="743"/>
      <c r="W43" s="535"/>
      <c r="X43" s="543"/>
      <c r="Y43" s="566"/>
      <c r="Z43" s="566"/>
      <c r="AA43" s="156" t="s">
        <v>3</v>
      </c>
      <c r="AB43" s="1080">
        <v>5</v>
      </c>
      <c r="AC43" s="1001">
        <v>33</v>
      </c>
      <c r="AD43" s="1002">
        <v>9</v>
      </c>
      <c r="AE43" s="1000" t="b">
        <v>0</v>
      </c>
    </row>
    <row r="44" spans="1:31" ht="9.75" customHeight="1">
      <c r="A44" s="1106"/>
      <c r="B44" s="1088"/>
      <c r="C44" s="1090"/>
      <c r="D44" s="1092"/>
      <c r="E44" s="1094"/>
      <c r="F44" s="1110"/>
      <c r="G44" s="1102"/>
      <c r="H44" s="1117"/>
      <c r="I44" s="566"/>
      <c r="J44" s="1103"/>
      <c r="K44" s="1103"/>
      <c r="L44" s="595"/>
      <c r="M44" s="1085"/>
      <c r="N44" s="742"/>
      <c r="O44" s="528"/>
      <c r="P44" s="275"/>
      <c r="Q44" s="534"/>
      <c r="R44" s="743"/>
      <c r="S44" s="538"/>
      <c r="T44" s="538"/>
      <c r="U44" s="203"/>
      <c r="V44" s="538"/>
      <c r="W44" s="535"/>
      <c r="X44" s="543"/>
      <c r="Y44" s="566"/>
      <c r="Z44" s="566"/>
      <c r="AA44" s="164"/>
      <c r="AB44" s="1080"/>
      <c r="AC44" s="1001"/>
      <c r="AD44" s="1002"/>
      <c r="AE44" s="1000"/>
    </row>
    <row r="45" spans="1:31" ht="9.75" customHeight="1">
      <c r="A45" s="1106"/>
      <c r="B45" s="1087"/>
      <c r="C45" s="1089"/>
      <c r="D45" s="1091"/>
      <c r="E45" s="1093"/>
      <c r="F45" s="1095"/>
      <c r="G45" s="1097"/>
      <c r="H45" s="1099"/>
      <c r="I45" s="566"/>
      <c r="J45" s="1104"/>
      <c r="K45" s="1104"/>
      <c r="L45" s="272"/>
      <c r="M45" s="1086"/>
      <c r="N45" s="528"/>
      <c r="O45" s="528"/>
      <c r="P45" s="275"/>
      <c r="Q45" s="534"/>
      <c r="R45" s="743"/>
      <c r="S45" s="538"/>
      <c r="T45" s="538"/>
      <c r="U45" s="203"/>
      <c r="V45" s="538"/>
      <c r="W45" s="545"/>
      <c r="X45" s="543"/>
      <c r="Y45" s="566"/>
      <c r="Z45" s="566"/>
      <c r="AA45" s="166">
        <f>IF(AE43,F30,"")</f>
      </c>
      <c r="AB45" s="1080"/>
      <c r="AC45" s="1001"/>
      <c r="AD45" s="1002"/>
      <c r="AE45" s="1000"/>
    </row>
    <row r="46" spans="1:31" ht="9.75" customHeight="1">
      <c r="A46" s="1107"/>
      <c r="B46" s="1088"/>
      <c r="C46" s="1090"/>
      <c r="D46" s="1092"/>
      <c r="E46" s="1094"/>
      <c r="F46" s="1096"/>
      <c r="G46" s="1098"/>
      <c r="H46" s="1100"/>
      <c r="I46" s="774"/>
      <c r="J46" s="1085"/>
      <c r="K46" s="742"/>
      <c r="L46" s="528"/>
      <c r="M46" s="275"/>
      <c r="N46" s="275"/>
      <c r="O46" s="275"/>
      <c r="P46" s="534"/>
      <c r="Q46" s="534"/>
      <c r="R46" s="743"/>
      <c r="S46" s="270"/>
      <c r="T46" s="270"/>
      <c r="U46" s="773"/>
      <c r="V46" s="270"/>
      <c r="W46" s="535"/>
      <c r="X46" s="543"/>
      <c r="Y46" s="566"/>
      <c r="Z46" s="566"/>
      <c r="AA46" s="167" t="s">
        <v>2</v>
      </c>
      <c r="AB46" s="1080"/>
      <c r="AC46" s="1001"/>
      <c r="AD46" s="1002"/>
      <c r="AE46" s="1000"/>
    </row>
    <row r="47" spans="1:31" ht="9.75" customHeight="1" thickBot="1">
      <c r="A47" s="776"/>
      <c r="B47" s="744"/>
      <c r="C47" s="745"/>
      <c r="D47" s="204"/>
      <c r="E47" s="745"/>
      <c r="F47" s="746"/>
      <c r="G47" s="746"/>
      <c r="H47" s="746"/>
      <c r="I47" s="582"/>
      <c r="J47" s="1115"/>
      <c r="K47" s="270"/>
      <c r="L47" s="270"/>
      <c r="M47" s="747"/>
      <c r="N47" s="747"/>
      <c r="O47" s="747"/>
      <c r="P47" s="738"/>
      <c r="Q47" s="738"/>
      <c r="R47" s="777"/>
      <c r="S47" s="524"/>
      <c r="T47" s="524"/>
      <c r="U47" s="778"/>
      <c r="V47" s="524"/>
      <c r="W47" s="535"/>
      <c r="X47" s="543"/>
      <c r="Y47" s="566"/>
      <c r="Z47" s="566"/>
      <c r="AA47" s="168">
        <f>IF(AE43,F32,"")</f>
      </c>
      <c r="AB47" s="1080"/>
      <c r="AC47" s="1001"/>
      <c r="AD47" s="1002"/>
      <c r="AE47" s="1000"/>
    </row>
    <row r="48" spans="1:31" s="195" customFormat="1" ht="9.75" customHeight="1" thickTop="1">
      <c r="A48" s="1105"/>
      <c r="B48" s="1111"/>
      <c r="C48" s="1118"/>
      <c r="D48" s="1119"/>
      <c r="E48" s="1120"/>
      <c r="F48" s="1121"/>
      <c r="G48" s="1122"/>
      <c r="H48" s="1116"/>
      <c r="I48" s="232"/>
      <c r="J48" s="232"/>
      <c r="K48" s="740"/>
      <c r="L48" s="740"/>
      <c r="M48" s="740"/>
      <c r="N48" s="740"/>
      <c r="O48" s="741"/>
      <c r="P48" s="534"/>
      <c r="Q48" s="534"/>
      <c r="R48" s="741"/>
      <c r="S48" s="741"/>
      <c r="T48" s="741"/>
      <c r="U48" s="772"/>
      <c r="V48" s="741"/>
      <c r="W48" s="741"/>
      <c r="X48" s="771"/>
      <c r="Y48" s="771"/>
      <c r="Z48" s="771"/>
      <c r="AA48" s="165"/>
      <c r="AB48" s="1080"/>
      <c r="AC48" s="1001"/>
      <c r="AD48" s="1002"/>
      <c r="AE48" s="1000"/>
    </row>
    <row r="49" spans="1:31" ht="9.75" customHeight="1">
      <c r="A49" s="1106"/>
      <c r="B49" s="1087"/>
      <c r="C49" s="1090"/>
      <c r="D49" s="1119"/>
      <c r="E49" s="1094"/>
      <c r="F49" s="1096"/>
      <c r="G49" s="1098"/>
      <c r="H49" s="1117"/>
      <c r="I49" s="566"/>
      <c r="J49" s="1103"/>
      <c r="K49" s="1103"/>
      <c r="L49" s="270"/>
      <c r="M49" s="534"/>
      <c r="N49" s="534"/>
      <c r="O49" s="534"/>
      <c r="P49" s="275"/>
      <c r="Q49" s="275"/>
      <c r="R49" s="743"/>
      <c r="S49" s="270"/>
      <c r="T49" s="270"/>
      <c r="U49" s="773"/>
      <c r="V49" s="270"/>
      <c r="W49" s="545"/>
      <c r="X49" s="543"/>
      <c r="Y49" s="566"/>
      <c r="Z49" s="566"/>
      <c r="AA49" s="163">
        <v>5</v>
      </c>
      <c r="AB49" s="1080"/>
      <c r="AC49" s="1001"/>
      <c r="AD49" s="1002"/>
      <c r="AE49" s="1000"/>
    </row>
    <row r="50" spans="1:31" ht="9.75" customHeight="1">
      <c r="A50" s="1106"/>
      <c r="B50" s="1108"/>
      <c r="C50" s="1089"/>
      <c r="D50" s="1091"/>
      <c r="E50" s="1093"/>
      <c r="F50" s="1109"/>
      <c r="G50" s="1101"/>
      <c r="H50" s="1099"/>
      <c r="I50" s="566"/>
      <c r="J50" s="1104"/>
      <c r="K50" s="1104"/>
      <c r="L50" s="270"/>
      <c r="M50" s="534"/>
      <c r="N50" s="534"/>
      <c r="O50" s="534"/>
      <c r="P50" s="534"/>
      <c r="Q50" s="534"/>
      <c r="R50" s="743"/>
      <c r="S50" s="538"/>
      <c r="T50" s="538"/>
      <c r="U50" s="203"/>
      <c r="V50" s="538"/>
      <c r="W50" s="545"/>
      <c r="X50" s="543"/>
      <c r="Y50" s="566"/>
      <c r="Z50" s="566"/>
      <c r="AA50" s="156" t="s">
        <v>3</v>
      </c>
      <c r="AB50" s="1080">
        <v>6</v>
      </c>
      <c r="AC50" s="1001">
        <v>37</v>
      </c>
      <c r="AD50" s="1002">
        <v>9</v>
      </c>
      <c r="AE50" s="1000" t="b">
        <v>0</v>
      </c>
    </row>
    <row r="51" spans="1:31" ht="9.75" customHeight="1">
      <c r="A51" s="1106"/>
      <c r="B51" s="1088"/>
      <c r="C51" s="1090"/>
      <c r="D51" s="1092"/>
      <c r="E51" s="1094"/>
      <c r="F51" s="1110"/>
      <c r="G51" s="1102"/>
      <c r="H51" s="1100"/>
      <c r="I51" s="774"/>
      <c r="J51" s="1085"/>
      <c r="K51" s="742"/>
      <c r="L51" s="1112"/>
      <c r="M51" s="1103"/>
      <c r="N51" s="1113"/>
      <c r="O51" s="538"/>
      <c r="P51" s="1113"/>
      <c r="Q51" s="534"/>
      <c r="R51" s="743"/>
      <c r="S51" s="538"/>
      <c r="T51" s="538"/>
      <c r="U51" s="203"/>
      <c r="V51" s="538"/>
      <c r="W51" s="545"/>
      <c r="X51" s="543"/>
      <c r="Y51" s="566"/>
      <c r="Z51" s="566"/>
      <c r="AA51" s="164"/>
      <c r="AB51" s="1080"/>
      <c r="AC51" s="1001"/>
      <c r="AD51" s="1002"/>
      <c r="AE51" s="1000"/>
    </row>
    <row r="52" spans="1:31" ht="9.75" customHeight="1">
      <c r="A52" s="1106"/>
      <c r="B52" s="1108"/>
      <c r="C52" s="1089"/>
      <c r="D52" s="1091"/>
      <c r="E52" s="1093"/>
      <c r="F52" s="1109"/>
      <c r="G52" s="1101"/>
      <c r="H52" s="1116"/>
      <c r="I52" s="270"/>
      <c r="J52" s="1086"/>
      <c r="K52" s="528"/>
      <c r="L52" s="1094"/>
      <c r="M52" s="1104"/>
      <c r="N52" s="1114"/>
      <c r="O52" s="538"/>
      <c r="P52" s="1113"/>
      <c r="Q52" s="534"/>
      <c r="R52" s="743"/>
      <c r="S52" s="743"/>
      <c r="T52" s="743"/>
      <c r="U52" s="202"/>
      <c r="V52" s="743"/>
      <c r="W52" s="545"/>
      <c r="X52" s="543"/>
      <c r="Y52" s="566"/>
      <c r="Z52" s="566"/>
      <c r="AA52" s="166">
        <f>IF(AE50,F34,"")</f>
      </c>
      <c r="AB52" s="1080"/>
      <c r="AC52" s="1001"/>
      <c r="AD52" s="1002"/>
      <c r="AE52" s="1000"/>
    </row>
    <row r="53" spans="1:31" ht="9.75" customHeight="1">
      <c r="A53" s="1106"/>
      <c r="B53" s="1088"/>
      <c r="C53" s="1090"/>
      <c r="D53" s="1092"/>
      <c r="E53" s="1094"/>
      <c r="F53" s="1110"/>
      <c r="G53" s="1102"/>
      <c r="H53" s="1117"/>
      <c r="I53" s="566"/>
      <c r="J53" s="1103"/>
      <c r="K53" s="1103"/>
      <c r="L53" s="775"/>
      <c r="M53" s="1085"/>
      <c r="N53" s="742"/>
      <c r="O53" s="528"/>
      <c r="P53" s="275"/>
      <c r="Q53" s="534"/>
      <c r="R53" s="743"/>
      <c r="S53" s="538"/>
      <c r="T53" s="538"/>
      <c r="U53" s="203"/>
      <c r="V53" s="538"/>
      <c r="W53" s="545"/>
      <c r="X53" s="543"/>
      <c r="Y53" s="566"/>
      <c r="Z53" s="566"/>
      <c r="AA53" s="167" t="s">
        <v>2</v>
      </c>
      <c r="AB53" s="1080"/>
      <c r="AC53" s="1001"/>
      <c r="AD53" s="1002"/>
      <c r="AE53" s="1000"/>
    </row>
    <row r="54" spans="1:31" ht="9.75" customHeight="1">
      <c r="A54" s="1106"/>
      <c r="B54" s="1087"/>
      <c r="C54" s="1089"/>
      <c r="D54" s="1091"/>
      <c r="E54" s="1093"/>
      <c r="F54" s="1095"/>
      <c r="G54" s="1097"/>
      <c r="H54" s="1099"/>
      <c r="I54" s="566"/>
      <c r="J54" s="1104"/>
      <c r="K54" s="1104"/>
      <c r="L54" s="272"/>
      <c r="M54" s="1086"/>
      <c r="N54" s="528"/>
      <c r="O54" s="528"/>
      <c r="P54" s="534"/>
      <c r="Q54" s="534"/>
      <c r="R54" s="743"/>
      <c r="S54" s="538"/>
      <c r="T54" s="538"/>
      <c r="U54" s="203"/>
      <c r="V54" s="538"/>
      <c r="W54" s="545"/>
      <c r="X54" s="543"/>
      <c r="Y54" s="566"/>
      <c r="Z54" s="566"/>
      <c r="AA54" s="168">
        <f>IF(AE50,F36,"")</f>
      </c>
      <c r="AB54" s="1080"/>
      <c r="AC54" s="1001"/>
      <c r="AD54" s="1002"/>
      <c r="AE54" s="1000"/>
    </row>
    <row r="55" spans="1:31" ht="9.75" customHeight="1">
      <c r="A55" s="1107"/>
      <c r="B55" s="1088"/>
      <c r="C55" s="1090"/>
      <c r="D55" s="1092"/>
      <c r="E55" s="1094"/>
      <c r="F55" s="1096"/>
      <c r="G55" s="1098"/>
      <c r="H55" s="1100"/>
      <c r="I55" s="774"/>
      <c r="J55" s="1085"/>
      <c r="K55" s="742"/>
      <c r="L55" s="528"/>
      <c r="M55" s="534"/>
      <c r="N55" s="534"/>
      <c r="O55" s="534"/>
      <c r="P55" s="534"/>
      <c r="Q55" s="534"/>
      <c r="R55" s="743"/>
      <c r="S55" s="538"/>
      <c r="T55" s="538"/>
      <c r="U55" s="203"/>
      <c r="V55" s="538"/>
      <c r="W55" s="545"/>
      <c r="X55" s="543"/>
      <c r="Y55" s="566"/>
      <c r="Z55" s="566"/>
      <c r="AA55" s="165"/>
      <c r="AB55" s="1080"/>
      <c r="AC55" s="1001"/>
      <c r="AD55" s="1002"/>
      <c r="AE55" s="1000"/>
    </row>
    <row r="56" spans="1:31" ht="9.75" customHeight="1" thickBot="1">
      <c r="A56" s="776"/>
      <c r="B56" s="744"/>
      <c r="C56" s="745"/>
      <c r="D56" s="204"/>
      <c r="E56" s="745"/>
      <c r="F56" s="746"/>
      <c r="G56" s="746"/>
      <c r="H56" s="746"/>
      <c r="I56" s="582"/>
      <c r="J56" s="1115"/>
      <c r="K56" s="524"/>
      <c r="L56" s="524"/>
      <c r="M56" s="747"/>
      <c r="N56" s="747"/>
      <c r="O56" s="738"/>
      <c r="P56" s="738"/>
      <c r="Q56" s="524"/>
      <c r="R56" s="777"/>
      <c r="S56" s="524"/>
      <c r="T56" s="524"/>
      <c r="U56" s="778"/>
      <c r="V56" s="524"/>
      <c r="W56" s="535"/>
      <c r="X56" s="543"/>
      <c r="Y56" s="566"/>
      <c r="Z56" s="566"/>
      <c r="AA56" s="163">
        <v>6</v>
      </c>
      <c r="AB56" s="1080"/>
      <c r="AC56" s="1001"/>
      <c r="AD56" s="1002"/>
      <c r="AE56" s="1000"/>
    </row>
    <row r="57" spans="1:31" ht="9.75" customHeight="1" thickTop="1">
      <c r="A57" s="1105"/>
      <c r="B57" s="1111"/>
      <c r="C57" s="1089"/>
      <c r="D57" s="1119"/>
      <c r="E57" s="1093"/>
      <c r="F57" s="1121"/>
      <c r="G57" s="1122"/>
      <c r="H57" s="1116"/>
      <c r="I57" s="270"/>
      <c r="J57" s="232"/>
      <c r="K57" s="528"/>
      <c r="L57" s="528"/>
      <c r="M57" s="275"/>
      <c r="N57" s="275"/>
      <c r="O57" s="534"/>
      <c r="P57" s="534"/>
      <c r="Q57" s="534"/>
      <c r="R57" s="743"/>
      <c r="S57" s="743"/>
      <c r="T57" s="743"/>
      <c r="U57" s="202"/>
      <c r="V57" s="743"/>
      <c r="W57" s="535"/>
      <c r="X57" s="543"/>
      <c r="Y57" s="566"/>
      <c r="Z57" s="566"/>
      <c r="AA57" s="156" t="s">
        <v>3</v>
      </c>
      <c r="AB57" s="1080">
        <v>7</v>
      </c>
      <c r="AC57" s="1001">
        <v>42</v>
      </c>
      <c r="AD57" s="1002">
        <v>9</v>
      </c>
      <c r="AE57" s="1000" t="b">
        <v>0</v>
      </c>
    </row>
    <row r="58" spans="1:31" ht="9.75" customHeight="1">
      <c r="A58" s="1106"/>
      <c r="B58" s="1087"/>
      <c r="C58" s="1090"/>
      <c r="D58" s="1119"/>
      <c r="E58" s="1094"/>
      <c r="F58" s="1096"/>
      <c r="G58" s="1098"/>
      <c r="H58" s="1117"/>
      <c r="I58" s="566"/>
      <c r="J58" s="1103"/>
      <c r="K58" s="1103"/>
      <c r="L58" s="270"/>
      <c r="M58" s="275"/>
      <c r="N58" s="275"/>
      <c r="O58" s="779"/>
      <c r="P58" s="1086"/>
      <c r="Q58" s="528"/>
      <c r="R58" s="780"/>
      <c r="S58" s="161"/>
      <c r="T58" s="161"/>
      <c r="U58" s="781"/>
      <c r="V58" s="161"/>
      <c r="W58" s="585"/>
      <c r="X58" s="543"/>
      <c r="Y58" s="566"/>
      <c r="Z58" s="566"/>
      <c r="AA58" s="157"/>
      <c r="AB58" s="1080"/>
      <c r="AC58" s="1001"/>
      <c r="AD58" s="1002"/>
      <c r="AE58" s="1000"/>
    </row>
    <row r="59" spans="1:31" ht="9.75" customHeight="1">
      <c r="A59" s="1106"/>
      <c r="B59" s="1108"/>
      <c r="C59" s="1089"/>
      <c r="D59" s="1091"/>
      <c r="E59" s="1093"/>
      <c r="F59" s="1109"/>
      <c r="G59" s="1101"/>
      <c r="H59" s="1099"/>
      <c r="I59" s="566"/>
      <c r="J59" s="1104"/>
      <c r="K59" s="1104"/>
      <c r="L59" s="270"/>
      <c r="M59" s="275"/>
      <c r="N59" s="534"/>
      <c r="O59" s="534"/>
      <c r="P59" s="1086"/>
      <c r="Q59" s="528"/>
      <c r="R59" s="780"/>
      <c r="S59" s="161"/>
      <c r="T59" s="161"/>
      <c r="U59" s="781"/>
      <c r="V59" s="161"/>
      <c r="W59" s="545"/>
      <c r="X59" s="543"/>
      <c r="Y59" s="566"/>
      <c r="Z59" s="566"/>
      <c r="AA59" s="166">
        <f>IF(AE57,F39,"")</f>
      </c>
      <c r="AB59" s="1080"/>
      <c r="AC59" s="1001"/>
      <c r="AD59" s="1002"/>
      <c r="AE59" s="1000"/>
    </row>
    <row r="60" spans="1:31" ht="9.75" customHeight="1">
      <c r="A60" s="1106"/>
      <c r="B60" s="1088"/>
      <c r="C60" s="1090"/>
      <c r="D60" s="1092"/>
      <c r="E60" s="1094"/>
      <c r="F60" s="1110"/>
      <c r="G60" s="1102"/>
      <c r="H60" s="1100"/>
      <c r="I60" s="774"/>
      <c r="J60" s="1085"/>
      <c r="K60" s="742"/>
      <c r="L60" s="1112"/>
      <c r="M60" s="1103"/>
      <c r="N60" s="1113"/>
      <c r="O60" s="538"/>
      <c r="P60" s="1113"/>
      <c r="Q60" s="534"/>
      <c r="R60" s="743"/>
      <c r="S60" s="538"/>
      <c r="T60" s="538"/>
      <c r="U60" s="203"/>
      <c r="V60" s="538"/>
      <c r="W60" s="545"/>
      <c r="X60" s="543"/>
      <c r="Y60" s="566"/>
      <c r="Z60" s="566"/>
      <c r="AA60" s="167" t="s">
        <v>2</v>
      </c>
      <c r="AB60" s="1080"/>
      <c r="AC60" s="1001"/>
      <c r="AD60" s="1002"/>
      <c r="AE60" s="1000"/>
    </row>
    <row r="61" spans="1:31" ht="9.75" customHeight="1">
      <c r="A61" s="1106"/>
      <c r="B61" s="1108"/>
      <c r="C61" s="1089"/>
      <c r="D61" s="1091"/>
      <c r="E61" s="1093"/>
      <c r="F61" s="1109"/>
      <c r="G61" s="1101"/>
      <c r="H61" s="1116"/>
      <c r="I61" s="270"/>
      <c r="J61" s="1086"/>
      <c r="K61" s="528"/>
      <c r="L61" s="1094"/>
      <c r="M61" s="1104"/>
      <c r="N61" s="1114"/>
      <c r="O61" s="538"/>
      <c r="P61" s="1113"/>
      <c r="Q61" s="534"/>
      <c r="R61" s="743"/>
      <c r="S61" s="743"/>
      <c r="T61" s="743"/>
      <c r="U61" s="202"/>
      <c r="V61" s="743"/>
      <c r="W61" s="535"/>
      <c r="X61" s="543"/>
      <c r="Y61" s="566"/>
      <c r="Z61" s="566"/>
      <c r="AA61" s="168">
        <f>IF(AE57,F41,"")</f>
      </c>
      <c r="AB61" s="1080"/>
      <c r="AC61" s="1001"/>
      <c r="AD61" s="1002"/>
      <c r="AE61" s="1000"/>
    </row>
    <row r="62" spans="1:31" ht="9.75" customHeight="1">
      <c r="A62" s="1106"/>
      <c r="B62" s="1088"/>
      <c r="C62" s="1090"/>
      <c r="D62" s="1092"/>
      <c r="E62" s="1094"/>
      <c r="F62" s="1110"/>
      <c r="G62" s="1102"/>
      <c r="H62" s="1117"/>
      <c r="I62" s="566"/>
      <c r="J62" s="1103"/>
      <c r="K62" s="1103"/>
      <c r="L62" s="595"/>
      <c r="M62" s="1085"/>
      <c r="N62" s="742"/>
      <c r="O62" s="528"/>
      <c r="P62" s="275"/>
      <c r="Q62" s="534"/>
      <c r="R62" s="743"/>
      <c r="S62" s="538"/>
      <c r="T62" s="538"/>
      <c r="U62" s="203"/>
      <c r="V62" s="538"/>
      <c r="W62" s="535"/>
      <c r="X62" s="543"/>
      <c r="Y62" s="566"/>
      <c r="Z62" s="566"/>
      <c r="AA62" s="162"/>
      <c r="AB62" s="1080"/>
      <c r="AC62" s="1001"/>
      <c r="AD62" s="1002"/>
      <c r="AE62" s="1000"/>
    </row>
    <row r="63" spans="1:31" ht="9.75" customHeight="1">
      <c r="A63" s="1106"/>
      <c r="B63" s="1087"/>
      <c r="C63" s="1089"/>
      <c r="D63" s="1091"/>
      <c r="E63" s="1093"/>
      <c r="F63" s="1095"/>
      <c r="G63" s="1097"/>
      <c r="H63" s="1099"/>
      <c r="I63" s="566"/>
      <c r="J63" s="1104"/>
      <c r="K63" s="1104"/>
      <c r="L63" s="272"/>
      <c r="M63" s="1086"/>
      <c r="N63" s="528"/>
      <c r="O63" s="528"/>
      <c r="P63" s="275"/>
      <c r="Q63" s="534"/>
      <c r="R63" s="743"/>
      <c r="S63" s="538"/>
      <c r="T63" s="538"/>
      <c r="U63" s="203"/>
      <c r="V63" s="538"/>
      <c r="W63" s="545"/>
      <c r="X63" s="543"/>
      <c r="Y63" s="566"/>
      <c r="Z63" s="566"/>
      <c r="AA63" s="163">
        <v>7</v>
      </c>
      <c r="AB63" s="1080"/>
      <c r="AC63" s="1001"/>
      <c r="AD63" s="1002"/>
      <c r="AE63" s="1000"/>
    </row>
    <row r="64" spans="1:31" ht="9.75" customHeight="1">
      <c r="A64" s="1107"/>
      <c r="B64" s="1088"/>
      <c r="C64" s="1090"/>
      <c r="D64" s="1092"/>
      <c r="E64" s="1094"/>
      <c r="F64" s="1096"/>
      <c r="G64" s="1098"/>
      <c r="H64" s="1100"/>
      <c r="I64" s="774"/>
      <c r="J64" s="1085"/>
      <c r="K64" s="742"/>
      <c r="L64" s="528"/>
      <c r="M64" s="275"/>
      <c r="N64" s="275"/>
      <c r="O64" s="275"/>
      <c r="P64" s="534"/>
      <c r="Q64" s="534"/>
      <c r="R64" s="743"/>
      <c r="S64" s="270"/>
      <c r="T64" s="270"/>
      <c r="U64" s="773"/>
      <c r="V64" s="270"/>
      <c r="W64" s="535"/>
      <c r="X64" s="543"/>
      <c r="Y64" s="566"/>
      <c r="Z64" s="566"/>
      <c r="AA64" s="156" t="s">
        <v>3</v>
      </c>
      <c r="AB64" s="1080">
        <v>8</v>
      </c>
      <c r="AC64" s="1001">
        <v>46</v>
      </c>
      <c r="AD64" s="1002">
        <v>9</v>
      </c>
      <c r="AE64" s="1000" t="b">
        <v>0</v>
      </c>
    </row>
    <row r="65" spans="1:31" ht="9.75" customHeight="1" thickBot="1">
      <c r="A65" s="776"/>
      <c r="B65" s="744"/>
      <c r="C65" s="745"/>
      <c r="D65" s="204"/>
      <c r="E65" s="745"/>
      <c r="F65" s="746"/>
      <c r="G65" s="746"/>
      <c r="H65" s="746"/>
      <c r="I65" s="582"/>
      <c r="J65" s="1115"/>
      <c r="K65" s="524"/>
      <c r="L65" s="524"/>
      <c r="M65" s="747"/>
      <c r="N65" s="747"/>
      <c r="O65" s="747"/>
      <c r="P65" s="738"/>
      <c r="Q65" s="738"/>
      <c r="R65" s="777"/>
      <c r="S65" s="524"/>
      <c r="T65" s="524"/>
      <c r="U65" s="778"/>
      <c r="V65" s="524"/>
      <c r="W65" s="535"/>
      <c r="X65" s="543"/>
      <c r="Y65" s="566"/>
      <c r="Z65" s="566"/>
      <c r="AA65" s="164"/>
      <c r="AB65" s="1080"/>
      <c r="AC65" s="1001"/>
      <c r="AD65" s="1002"/>
      <c r="AE65" s="1000"/>
    </row>
    <row r="66" spans="1:31" s="195" customFormat="1" ht="9.75" customHeight="1" thickTop="1">
      <c r="A66" s="1105"/>
      <c r="B66" s="1111"/>
      <c r="C66" s="1118"/>
      <c r="D66" s="1119"/>
      <c r="E66" s="1120"/>
      <c r="F66" s="1121"/>
      <c r="G66" s="1122"/>
      <c r="H66" s="1116"/>
      <c r="I66" s="232"/>
      <c r="J66" s="232"/>
      <c r="K66" s="750"/>
      <c r="L66" s="750"/>
      <c r="M66" s="741"/>
      <c r="N66" s="741"/>
      <c r="O66" s="741"/>
      <c r="P66" s="534"/>
      <c r="Q66" s="534"/>
      <c r="R66" s="741"/>
      <c r="S66" s="741"/>
      <c r="T66" s="741"/>
      <c r="U66" s="772"/>
      <c r="V66" s="741"/>
      <c r="W66" s="741"/>
      <c r="X66" s="771"/>
      <c r="Y66" s="771"/>
      <c r="Z66" s="771"/>
      <c r="AA66" s="166">
        <f>IF(AE64,F43,"")</f>
      </c>
      <c r="AB66" s="1080"/>
      <c r="AC66" s="1001"/>
      <c r="AD66" s="1002"/>
      <c r="AE66" s="1000"/>
    </row>
    <row r="67" spans="1:31" ht="9.75" customHeight="1">
      <c r="A67" s="1106"/>
      <c r="B67" s="1087"/>
      <c r="C67" s="1090"/>
      <c r="D67" s="1119"/>
      <c r="E67" s="1094"/>
      <c r="F67" s="1096"/>
      <c r="G67" s="1098"/>
      <c r="H67" s="1117"/>
      <c r="I67" s="566"/>
      <c r="J67" s="1103"/>
      <c r="K67" s="1103"/>
      <c r="L67" s="270"/>
      <c r="M67" s="534"/>
      <c r="N67" s="534"/>
      <c r="O67" s="534"/>
      <c r="P67" s="275"/>
      <c r="Q67" s="275"/>
      <c r="R67" s="743"/>
      <c r="S67" s="270"/>
      <c r="T67" s="270"/>
      <c r="U67" s="773"/>
      <c r="V67" s="270"/>
      <c r="W67" s="545"/>
      <c r="X67" s="543"/>
      <c r="Y67" s="566"/>
      <c r="Z67" s="566"/>
      <c r="AA67" s="167" t="s">
        <v>2</v>
      </c>
      <c r="AB67" s="1080"/>
      <c r="AC67" s="1001"/>
      <c r="AD67" s="1002"/>
      <c r="AE67" s="1000"/>
    </row>
    <row r="68" spans="1:31" ht="9.75" customHeight="1">
      <c r="A68" s="1106"/>
      <c r="B68" s="1108"/>
      <c r="C68" s="1089"/>
      <c r="D68" s="1091"/>
      <c r="E68" s="1093"/>
      <c r="F68" s="1109"/>
      <c r="G68" s="1101"/>
      <c r="H68" s="1099"/>
      <c r="I68" s="566"/>
      <c r="J68" s="1104"/>
      <c r="K68" s="1104"/>
      <c r="L68" s="270"/>
      <c r="M68" s="534"/>
      <c r="N68" s="534"/>
      <c r="O68" s="534"/>
      <c r="P68" s="534"/>
      <c r="Q68" s="534"/>
      <c r="R68" s="743"/>
      <c r="S68" s="538"/>
      <c r="T68" s="538"/>
      <c r="U68" s="203"/>
      <c r="V68" s="538"/>
      <c r="W68" s="545"/>
      <c r="X68" s="543"/>
      <c r="Y68" s="566"/>
      <c r="Z68" s="566"/>
      <c r="AA68" s="168">
        <f>IF(AE64,F45,"")</f>
      </c>
      <c r="AB68" s="1080"/>
      <c r="AC68" s="1001"/>
      <c r="AD68" s="1002"/>
      <c r="AE68" s="1000"/>
    </row>
    <row r="69" spans="1:31" ht="9.75" customHeight="1">
      <c r="A69" s="1106"/>
      <c r="B69" s="1088"/>
      <c r="C69" s="1090"/>
      <c r="D69" s="1092"/>
      <c r="E69" s="1094"/>
      <c r="F69" s="1110"/>
      <c r="G69" s="1102"/>
      <c r="H69" s="1100"/>
      <c r="I69" s="774"/>
      <c r="J69" s="1085"/>
      <c r="K69" s="742"/>
      <c r="L69" s="1112"/>
      <c r="M69" s="1103"/>
      <c r="N69" s="1113"/>
      <c r="O69" s="538"/>
      <c r="P69" s="1113"/>
      <c r="Q69" s="534"/>
      <c r="R69" s="743"/>
      <c r="S69" s="538"/>
      <c r="T69" s="538"/>
      <c r="U69" s="203"/>
      <c r="V69" s="538"/>
      <c r="W69" s="545"/>
      <c r="X69" s="543"/>
      <c r="Y69" s="566"/>
      <c r="Z69" s="566"/>
      <c r="AA69" s="165"/>
      <c r="AB69" s="1080"/>
      <c r="AC69" s="1001"/>
      <c r="AD69" s="1002"/>
      <c r="AE69" s="1000"/>
    </row>
    <row r="70" spans="1:31" ht="9.75" customHeight="1">
      <c r="A70" s="1106"/>
      <c r="B70" s="1108"/>
      <c r="C70" s="1089"/>
      <c r="D70" s="1091"/>
      <c r="E70" s="1093"/>
      <c r="F70" s="1109"/>
      <c r="G70" s="1101"/>
      <c r="H70" s="1116"/>
      <c r="I70" s="270"/>
      <c r="J70" s="1086"/>
      <c r="K70" s="528"/>
      <c r="L70" s="1094"/>
      <c r="M70" s="1104"/>
      <c r="N70" s="1114"/>
      <c r="O70" s="538"/>
      <c r="P70" s="1113"/>
      <c r="Q70" s="534"/>
      <c r="R70" s="743"/>
      <c r="S70" s="743"/>
      <c r="T70" s="743"/>
      <c r="U70" s="202"/>
      <c r="V70" s="743"/>
      <c r="W70" s="545"/>
      <c r="X70" s="543"/>
      <c r="Y70" s="566"/>
      <c r="Z70" s="566"/>
      <c r="AA70" s="163">
        <v>8</v>
      </c>
      <c r="AB70" s="1080"/>
      <c r="AC70" s="1001"/>
      <c r="AD70" s="1002"/>
      <c r="AE70" s="1000"/>
    </row>
    <row r="71" spans="1:31" ht="9.75" customHeight="1">
      <c r="A71" s="1106"/>
      <c r="B71" s="1088"/>
      <c r="C71" s="1090"/>
      <c r="D71" s="1092"/>
      <c r="E71" s="1094"/>
      <c r="F71" s="1110"/>
      <c r="G71" s="1102"/>
      <c r="H71" s="1117"/>
      <c r="I71" s="566"/>
      <c r="J71" s="1103"/>
      <c r="K71" s="1103"/>
      <c r="L71" s="775"/>
      <c r="M71" s="1085"/>
      <c r="N71" s="742"/>
      <c r="O71" s="528"/>
      <c r="P71" s="275"/>
      <c r="Q71" s="534"/>
      <c r="R71" s="743"/>
      <c r="S71" s="538"/>
      <c r="T71" s="538"/>
      <c r="U71" s="203"/>
      <c r="V71" s="538"/>
      <c r="W71" s="545"/>
      <c r="X71" s="543"/>
      <c r="Y71" s="566"/>
      <c r="Z71" s="566"/>
      <c r="AA71" s="156" t="s">
        <v>3</v>
      </c>
      <c r="AB71" s="1080">
        <v>9</v>
      </c>
      <c r="AC71" s="1001">
        <v>51</v>
      </c>
      <c r="AD71" s="1002">
        <v>9</v>
      </c>
      <c r="AE71" s="1000" t="b">
        <v>0</v>
      </c>
    </row>
    <row r="72" spans="1:31" ht="9.75" customHeight="1">
      <c r="A72" s="1106"/>
      <c r="B72" s="1087"/>
      <c r="C72" s="1089"/>
      <c r="D72" s="1091"/>
      <c r="E72" s="1093"/>
      <c r="F72" s="1095"/>
      <c r="G72" s="1097"/>
      <c r="H72" s="1099"/>
      <c r="I72" s="566"/>
      <c r="J72" s="1104"/>
      <c r="K72" s="1104"/>
      <c r="L72" s="272"/>
      <c r="M72" s="1086"/>
      <c r="N72" s="528"/>
      <c r="O72" s="528"/>
      <c r="P72" s="534"/>
      <c r="Q72" s="534"/>
      <c r="R72" s="743"/>
      <c r="S72" s="538"/>
      <c r="T72" s="538"/>
      <c r="U72" s="203"/>
      <c r="V72" s="538"/>
      <c r="W72" s="545"/>
      <c r="X72" s="543"/>
      <c r="Y72" s="566"/>
      <c r="Z72" s="566"/>
      <c r="AA72" s="164"/>
      <c r="AB72" s="1080"/>
      <c r="AC72" s="1001"/>
      <c r="AD72" s="1002"/>
      <c r="AE72" s="1000"/>
    </row>
    <row r="73" spans="1:31" ht="9.75" customHeight="1">
      <c r="A73" s="1107"/>
      <c r="B73" s="1088"/>
      <c r="C73" s="1090"/>
      <c r="D73" s="1092"/>
      <c r="E73" s="1094"/>
      <c r="F73" s="1096"/>
      <c r="G73" s="1098"/>
      <c r="H73" s="1100"/>
      <c r="I73" s="774"/>
      <c r="J73" s="1085"/>
      <c r="K73" s="742"/>
      <c r="L73" s="528"/>
      <c r="M73" s="534"/>
      <c r="N73" s="534"/>
      <c r="O73" s="534"/>
      <c r="P73" s="534"/>
      <c r="Q73" s="534"/>
      <c r="R73" s="743"/>
      <c r="S73" s="538"/>
      <c r="T73" s="538"/>
      <c r="U73" s="203"/>
      <c r="V73" s="538"/>
      <c r="W73" s="545"/>
      <c r="X73" s="543"/>
      <c r="Y73" s="566"/>
      <c r="Z73" s="566"/>
      <c r="AA73" s="166">
        <f>IF(AE71,F48,"")</f>
      </c>
      <c r="AB73" s="1080"/>
      <c r="AC73" s="1001"/>
      <c r="AD73" s="1002"/>
      <c r="AE73" s="1000"/>
    </row>
    <row r="74" spans="1:31" ht="9.75" customHeight="1" thickBot="1">
      <c r="A74" s="776"/>
      <c r="B74" s="744"/>
      <c r="C74" s="745"/>
      <c r="D74" s="204"/>
      <c r="E74" s="745"/>
      <c r="F74" s="746"/>
      <c r="G74" s="746"/>
      <c r="H74" s="746"/>
      <c r="I74" s="582"/>
      <c r="J74" s="1115"/>
      <c r="K74" s="524"/>
      <c r="L74" s="524"/>
      <c r="M74" s="747"/>
      <c r="N74" s="747"/>
      <c r="O74" s="738"/>
      <c r="P74" s="738"/>
      <c r="Q74" s="524"/>
      <c r="R74" s="777"/>
      <c r="S74" s="524"/>
      <c r="T74" s="524"/>
      <c r="U74" s="778"/>
      <c r="V74" s="524"/>
      <c r="W74" s="535"/>
      <c r="X74" s="543"/>
      <c r="Y74" s="566"/>
      <c r="Z74" s="566"/>
      <c r="AA74" s="167" t="s">
        <v>2</v>
      </c>
      <c r="AB74" s="1080"/>
      <c r="AC74" s="1001"/>
      <c r="AD74" s="1002"/>
      <c r="AE74" s="1000"/>
    </row>
    <row r="75" spans="1:31" ht="9.75" customHeight="1" thickTop="1">
      <c r="A75" s="1105"/>
      <c r="B75" s="1111"/>
      <c r="C75" s="1089"/>
      <c r="D75" s="1119"/>
      <c r="E75" s="1093"/>
      <c r="F75" s="1121"/>
      <c r="G75" s="1122"/>
      <c r="H75" s="1116"/>
      <c r="I75" s="270"/>
      <c r="J75" s="232"/>
      <c r="K75" s="528"/>
      <c r="L75" s="528"/>
      <c r="M75" s="275"/>
      <c r="N75" s="275"/>
      <c r="O75" s="534"/>
      <c r="P75" s="534"/>
      <c r="Q75" s="534"/>
      <c r="R75" s="743"/>
      <c r="S75" s="743"/>
      <c r="T75" s="743"/>
      <c r="U75" s="202"/>
      <c r="V75" s="743"/>
      <c r="W75" s="535"/>
      <c r="X75" s="543"/>
      <c r="Y75" s="566"/>
      <c r="Z75" s="566"/>
      <c r="AA75" s="168">
        <f>IF(AE71,F50,"")</f>
      </c>
      <c r="AB75" s="1080"/>
      <c r="AC75" s="1001"/>
      <c r="AD75" s="1002"/>
      <c r="AE75" s="1000"/>
    </row>
    <row r="76" spans="1:31" ht="9.75" customHeight="1">
      <c r="A76" s="1106"/>
      <c r="B76" s="1087"/>
      <c r="C76" s="1090"/>
      <c r="D76" s="1119"/>
      <c r="E76" s="1094"/>
      <c r="F76" s="1096"/>
      <c r="G76" s="1098"/>
      <c r="H76" s="1117"/>
      <c r="I76" s="566"/>
      <c r="J76" s="1103"/>
      <c r="K76" s="1103"/>
      <c r="L76" s="270"/>
      <c r="M76" s="275"/>
      <c r="N76" s="275"/>
      <c r="O76" s="779"/>
      <c r="P76" s="1086"/>
      <c r="Q76" s="528"/>
      <c r="R76" s="780"/>
      <c r="S76" s="161"/>
      <c r="T76" s="161"/>
      <c r="U76" s="781"/>
      <c r="V76" s="161"/>
      <c r="W76" s="535"/>
      <c r="X76" s="543"/>
      <c r="Y76" s="566"/>
      <c r="Z76" s="566"/>
      <c r="AA76" s="165"/>
      <c r="AB76" s="1080"/>
      <c r="AC76" s="1001"/>
      <c r="AD76" s="1002"/>
      <c r="AE76" s="1000"/>
    </row>
    <row r="77" spans="1:31" ht="9.75" customHeight="1">
      <c r="A77" s="1106"/>
      <c r="B77" s="1108"/>
      <c r="C77" s="1089"/>
      <c r="D77" s="1091"/>
      <c r="E77" s="1093"/>
      <c r="F77" s="1109"/>
      <c r="G77" s="1101"/>
      <c r="H77" s="1099"/>
      <c r="I77" s="566"/>
      <c r="J77" s="1104"/>
      <c r="K77" s="1104"/>
      <c r="L77" s="270"/>
      <c r="M77" s="275"/>
      <c r="N77" s="534"/>
      <c r="O77" s="534"/>
      <c r="P77" s="1086"/>
      <c r="Q77" s="528"/>
      <c r="R77" s="780"/>
      <c r="S77" s="161"/>
      <c r="T77" s="161"/>
      <c r="U77" s="781"/>
      <c r="V77" s="161"/>
      <c r="W77" s="545"/>
      <c r="X77" s="543"/>
      <c r="Y77" s="566"/>
      <c r="Z77" s="566"/>
      <c r="AA77" s="163">
        <v>9</v>
      </c>
      <c r="AB77" s="1080"/>
      <c r="AC77" s="1001"/>
      <c r="AD77" s="1002"/>
      <c r="AE77" s="1000"/>
    </row>
    <row r="78" spans="1:31" ht="9.75" customHeight="1">
      <c r="A78" s="1106"/>
      <c r="B78" s="1088"/>
      <c r="C78" s="1090"/>
      <c r="D78" s="1092"/>
      <c r="E78" s="1094"/>
      <c r="F78" s="1110"/>
      <c r="G78" s="1102"/>
      <c r="H78" s="1100"/>
      <c r="I78" s="774"/>
      <c r="J78" s="1085"/>
      <c r="K78" s="742"/>
      <c r="L78" s="1112"/>
      <c r="M78" s="1103"/>
      <c r="N78" s="1113"/>
      <c r="O78" s="538"/>
      <c r="P78" s="1113"/>
      <c r="Q78" s="534"/>
      <c r="R78" s="743"/>
      <c r="S78" s="538"/>
      <c r="T78" s="538"/>
      <c r="U78" s="203"/>
      <c r="V78" s="538"/>
      <c r="W78" s="545"/>
      <c r="X78" s="543"/>
      <c r="Y78" s="566"/>
      <c r="Z78" s="566"/>
      <c r="AA78" s="156" t="s">
        <v>3</v>
      </c>
      <c r="AB78" s="1080">
        <v>10</v>
      </c>
      <c r="AC78" s="1001">
        <v>55</v>
      </c>
      <c r="AD78" s="1002">
        <v>9</v>
      </c>
      <c r="AE78" s="1000" t="b">
        <v>0</v>
      </c>
    </row>
    <row r="79" spans="1:31" ht="9.75" customHeight="1">
      <c r="A79" s="1106"/>
      <c r="B79" s="1108"/>
      <c r="C79" s="1089"/>
      <c r="D79" s="1091"/>
      <c r="E79" s="1093"/>
      <c r="F79" s="1109"/>
      <c r="G79" s="1101"/>
      <c r="H79" s="1116"/>
      <c r="I79" s="270"/>
      <c r="J79" s="1086"/>
      <c r="K79" s="528"/>
      <c r="L79" s="1094"/>
      <c r="M79" s="1104"/>
      <c r="N79" s="1114"/>
      <c r="O79" s="538"/>
      <c r="P79" s="1113"/>
      <c r="Q79" s="534"/>
      <c r="R79" s="743"/>
      <c r="S79" s="743"/>
      <c r="T79" s="743"/>
      <c r="U79" s="202"/>
      <c r="V79" s="743"/>
      <c r="W79" s="535"/>
      <c r="X79" s="543"/>
      <c r="Y79" s="566"/>
      <c r="Z79" s="566"/>
      <c r="AA79" s="164"/>
      <c r="AB79" s="1080"/>
      <c r="AC79" s="1001"/>
      <c r="AD79" s="1002"/>
      <c r="AE79" s="1000"/>
    </row>
    <row r="80" spans="1:31" ht="9.75" customHeight="1">
      <c r="A80" s="1106"/>
      <c r="B80" s="1088"/>
      <c r="C80" s="1090"/>
      <c r="D80" s="1092"/>
      <c r="E80" s="1094"/>
      <c r="F80" s="1110"/>
      <c r="G80" s="1102"/>
      <c r="H80" s="1117"/>
      <c r="I80" s="566"/>
      <c r="J80" s="1103"/>
      <c r="K80" s="1103"/>
      <c r="L80" s="595"/>
      <c r="M80" s="1085"/>
      <c r="N80" s="742"/>
      <c r="O80" s="528"/>
      <c r="P80" s="275"/>
      <c r="Q80" s="534"/>
      <c r="R80" s="743"/>
      <c r="S80" s="538"/>
      <c r="T80" s="538"/>
      <c r="U80" s="203"/>
      <c r="V80" s="538"/>
      <c r="W80" s="535"/>
      <c r="X80" s="543"/>
      <c r="Y80" s="566"/>
      <c r="Z80" s="566"/>
      <c r="AA80" s="166">
        <f>IF(AE78,F52,"")</f>
      </c>
      <c r="AB80" s="1080"/>
      <c r="AC80" s="1001"/>
      <c r="AD80" s="1002"/>
      <c r="AE80" s="1000"/>
    </row>
    <row r="81" spans="1:31" ht="9.75" customHeight="1">
      <c r="A81" s="1106"/>
      <c r="B81" s="1087"/>
      <c r="C81" s="1089"/>
      <c r="D81" s="1091"/>
      <c r="E81" s="1093"/>
      <c r="F81" s="1095"/>
      <c r="G81" s="1097"/>
      <c r="H81" s="1099"/>
      <c r="I81" s="566"/>
      <c r="J81" s="1104"/>
      <c r="K81" s="1104"/>
      <c r="L81" s="272"/>
      <c r="M81" s="1086"/>
      <c r="N81" s="528"/>
      <c r="O81" s="528"/>
      <c r="P81" s="275"/>
      <c r="Q81" s="534"/>
      <c r="R81" s="743"/>
      <c r="S81" s="538"/>
      <c r="T81" s="538"/>
      <c r="U81" s="203"/>
      <c r="V81" s="538"/>
      <c r="W81" s="545"/>
      <c r="X81" s="543"/>
      <c r="Y81" s="566"/>
      <c r="Z81" s="566"/>
      <c r="AA81" s="167" t="s">
        <v>2</v>
      </c>
      <c r="AB81" s="1080"/>
      <c r="AC81" s="1001"/>
      <c r="AD81" s="1002"/>
      <c r="AE81" s="1000"/>
    </row>
    <row r="82" spans="1:31" ht="9.75" customHeight="1">
      <c r="A82" s="1107"/>
      <c r="B82" s="1088"/>
      <c r="C82" s="1090"/>
      <c r="D82" s="1092"/>
      <c r="E82" s="1094"/>
      <c r="F82" s="1096"/>
      <c r="G82" s="1098"/>
      <c r="H82" s="1100"/>
      <c r="I82" s="774"/>
      <c r="J82" s="1085"/>
      <c r="K82" s="742"/>
      <c r="L82" s="528"/>
      <c r="M82" s="275"/>
      <c r="N82" s="275"/>
      <c r="O82" s="275"/>
      <c r="P82" s="1103"/>
      <c r="Q82" s="1103"/>
      <c r="R82" s="270"/>
      <c r="S82" s="270"/>
      <c r="T82" s="270"/>
      <c r="U82" s="773"/>
      <c r="V82" s="270"/>
      <c r="W82" s="535"/>
      <c r="X82" s="543"/>
      <c r="Y82" s="566"/>
      <c r="Z82" s="566"/>
      <c r="AA82" s="168">
        <f>IF(AE78,F54,"")</f>
      </c>
      <c r="AB82" s="1080"/>
      <c r="AC82" s="1001"/>
      <c r="AD82" s="1002"/>
      <c r="AE82" s="1000"/>
    </row>
    <row r="83" spans="1:31" ht="8.25" customHeight="1">
      <c r="A83" s="543"/>
      <c r="B83" s="543"/>
      <c r="C83" s="543"/>
      <c r="D83" s="543"/>
      <c r="E83" s="543"/>
      <c r="F83" s="543"/>
      <c r="G83" s="543"/>
      <c r="H83" s="543"/>
      <c r="I83" s="566"/>
      <c r="J83" s="1086"/>
      <c r="K83" s="270"/>
      <c r="L83" s="270"/>
      <c r="M83" s="543"/>
      <c r="N83" s="566"/>
      <c r="O83" s="566"/>
      <c r="P83" s="582"/>
      <c r="Q83" s="782"/>
      <c r="R83" s="585"/>
      <c r="S83" s="585"/>
      <c r="T83" s="585"/>
      <c r="U83" s="783"/>
      <c r="V83" s="585"/>
      <c r="W83" s="704"/>
      <c r="X83" s="543"/>
      <c r="Y83" s="566"/>
      <c r="Z83" s="566"/>
      <c r="AA83" s="165"/>
      <c r="AB83" s="1080"/>
      <c r="AC83" s="1001"/>
      <c r="AD83" s="1002"/>
      <c r="AE83" s="1000"/>
    </row>
    <row r="84" spans="1:31" ht="20.25" customHeight="1">
      <c r="A84" s="566"/>
      <c r="B84" s="566"/>
      <c r="C84" s="566"/>
      <c r="D84" s="566"/>
      <c r="E84" s="566"/>
      <c r="F84" s="566"/>
      <c r="G84" s="566"/>
      <c r="H84" s="566"/>
      <c r="I84" s="566"/>
      <c r="J84" s="566"/>
      <c r="K84" s="566"/>
      <c r="L84" s="290"/>
      <c r="M84" s="332"/>
      <c r="N84" s="566"/>
      <c r="O84" s="784"/>
      <c r="P84" s="1137"/>
      <c r="Q84" s="1138"/>
      <c r="R84" s="751"/>
      <c r="S84" s="535"/>
      <c r="T84" s="535"/>
      <c r="U84" s="207"/>
      <c r="V84" s="736"/>
      <c r="W84" s="785"/>
      <c r="X84" s="543"/>
      <c r="Y84" s="566"/>
      <c r="Z84" s="566"/>
      <c r="AA84" s="163">
        <v>10</v>
      </c>
      <c r="AB84" s="1080"/>
      <c r="AC84" s="1001"/>
      <c r="AD84" s="1002"/>
      <c r="AE84" s="1000"/>
    </row>
    <row r="85" spans="1:31" ht="10.5" customHeight="1">
      <c r="A85" s="566"/>
      <c r="B85" s="566"/>
      <c r="C85" s="566"/>
      <c r="D85" s="566"/>
      <c r="E85" s="566"/>
      <c r="F85" s="566"/>
      <c r="G85" s="566"/>
      <c r="H85" s="566"/>
      <c r="I85" s="566"/>
      <c r="J85" s="566"/>
      <c r="K85" s="566"/>
      <c r="L85" s="544"/>
      <c r="M85" s="332"/>
      <c r="N85" s="566"/>
      <c r="O85" s="734"/>
      <c r="P85" s="1083"/>
      <c r="Q85" s="1083"/>
      <c r="R85" s="751"/>
      <c r="S85" s="535"/>
      <c r="T85" s="535"/>
      <c r="U85" s="207"/>
      <c r="V85" s="736"/>
      <c r="W85" s="752"/>
      <c r="X85" s="543"/>
      <c r="Y85" s="566"/>
      <c r="Z85" s="566"/>
      <c r="AA85" s="156" t="s">
        <v>3</v>
      </c>
      <c r="AB85" s="1080">
        <v>11</v>
      </c>
      <c r="AC85" s="1001">
        <v>60</v>
      </c>
      <c r="AD85" s="1002">
        <v>9</v>
      </c>
      <c r="AE85" s="1000" t="b">
        <v>0</v>
      </c>
    </row>
    <row r="86" spans="1:31" ht="10.5" customHeight="1">
      <c r="A86" s="566"/>
      <c r="B86" s="566"/>
      <c r="C86" s="566"/>
      <c r="D86" s="566"/>
      <c r="E86" s="566"/>
      <c r="F86" s="566"/>
      <c r="G86" s="566"/>
      <c r="H86" s="566"/>
      <c r="I86" s="566"/>
      <c r="J86" s="566"/>
      <c r="K86" s="566"/>
      <c r="L86" s="290"/>
      <c r="M86" s="543"/>
      <c r="N86" s="566"/>
      <c r="O86" s="734"/>
      <c r="P86" s="1083"/>
      <c r="Q86" s="1083"/>
      <c r="R86" s="751"/>
      <c r="S86" s="535"/>
      <c r="T86" s="535"/>
      <c r="U86" s="207"/>
      <c r="V86" s="736"/>
      <c r="W86" s="752"/>
      <c r="X86" s="543"/>
      <c r="Y86" s="566"/>
      <c r="Z86" s="566"/>
      <c r="AA86" s="164"/>
      <c r="AB86" s="1080"/>
      <c r="AC86" s="1001"/>
      <c r="AD86" s="1002"/>
      <c r="AE86" s="1000"/>
    </row>
    <row r="87" spans="1:31" ht="10.5" customHeight="1">
      <c r="A87" s="544"/>
      <c r="B87" s="786"/>
      <c r="C87" s="786"/>
      <c r="D87" s="786"/>
      <c r="E87" s="786"/>
      <c r="F87" s="786"/>
      <c r="G87" s="566"/>
      <c r="H87" s="566"/>
      <c r="I87" s="566"/>
      <c r="J87" s="566"/>
      <c r="K87" s="566"/>
      <c r="L87" s="544"/>
      <c r="M87" s="543"/>
      <c r="N87" s="566"/>
      <c r="O87" s="734"/>
      <c r="P87" s="1083"/>
      <c r="Q87" s="1083"/>
      <c r="R87" s="751"/>
      <c r="S87" s="535"/>
      <c r="T87" s="535"/>
      <c r="U87" s="207"/>
      <c r="V87" s="736"/>
      <c r="W87" s="752"/>
      <c r="X87" s="543"/>
      <c r="Y87" s="566"/>
      <c r="Z87" s="566"/>
      <c r="AA87" s="166">
        <f>IF(AE85,F57,"")</f>
      </c>
      <c r="AB87" s="1080"/>
      <c r="AC87" s="1001"/>
      <c r="AD87" s="1002"/>
      <c r="AE87" s="1000"/>
    </row>
    <row r="88" spans="1:31" ht="10.5" customHeight="1">
      <c r="A88" s="544"/>
      <c r="B88" s="787"/>
      <c r="C88" s="787"/>
      <c r="D88" s="787"/>
      <c r="E88" s="787"/>
      <c r="F88" s="787"/>
      <c r="G88" s="566"/>
      <c r="H88" s="566"/>
      <c r="I88" s="566"/>
      <c r="J88" s="566"/>
      <c r="K88" s="566"/>
      <c r="L88" s="544"/>
      <c r="M88" s="543"/>
      <c r="N88" s="566"/>
      <c r="O88" s="734"/>
      <c r="P88" s="1083"/>
      <c r="Q88" s="1083"/>
      <c r="R88" s="751"/>
      <c r="S88" s="535"/>
      <c r="T88" s="535"/>
      <c r="U88" s="207"/>
      <c r="V88" s="736"/>
      <c r="W88" s="752"/>
      <c r="X88" s="543"/>
      <c r="Y88" s="566"/>
      <c r="Z88" s="566"/>
      <c r="AA88" s="167" t="s">
        <v>2</v>
      </c>
      <c r="AB88" s="1080"/>
      <c r="AC88" s="1001"/>
      <c r="AD88" s="1002"/>
      <c r="AE88" s="1000"/>
    </row>
    <row r="89" spans="1:31" ht="10.5" customHeight="1">
      <c r="A89" s="544"/>
      <c r="B89" s="787"/>
      <c r="C89" s="787"/>
      <c r="D89" s="787"/>
      <c r="E89" s="787"/>
      <c r="F89" s="787"/>
      <c r="G89" s="566"/>
      <c r="H89" s="566"/>
      <c r="I89" s="566"/>
      <c r="J89" s="566"/>
      <c r="K89" s="566"/>
      <c r="L89" s="290"/>
      <c r="M89" s="543"/>
      <c r="N89" s="566"/>
      <c r="O89" s="734"/>
      <c r="P89" s="1083"/>
      <c r="Q89" s="1083"/>
      <c r="R89" s="751"/>
      <c r="S89" s="535"/>
      <c r="T89" s="535"/>
      <c r="U89" s="207"/>
      <c r="V89" s="736"/>
      <c r="W89" s="752"/>
      <c r="X89" s="543"/>
      <c r="Y89" s="566"/>
      <c r="Z89" s="566"/>
      <c r="AA89" s="168">
        <f>IF(AE85,F59,"")</f>
      </c>
      <c r="AB89" s="1080"/>
      <c r="AC89" s="1001"/>
      <c r="AD89" s="1002"/>
      <c r="AE89" s="1000"/>
    </row>
    <row r="90" spans="1:31" ht="10.5" customHeight="1">
      <c r="A90" s="544"/>
      <c r="B90" s="787"/>
      <c r="C90" s="787"/>
      <c r="D90" s="787"/>
      <c r="E90" s="787"/>
      <c r="F90" s="787"/>
      <c r="G90" s="786"/>
      <c r="H90" s="786"/>
      <c r="I90" s="788"/>
      <c r="J90" s="788"/>
      <c r="K90" s="290"/>
      <c r="L90" s="331"/>
      <c r="M90" s="543"/>
      <c r="N90" s="566"/>
      <c r="O90" s="734"/>
      <c r="P90" s="1083"/>
      <c r="Q90" s="1083"/>
      <c r="R90" s="751"/>
      <c r="S90" s="535"/>
      <c r="T90" s="535"/>
      <c r="U90" s="207"/>
      <c r="V90" s="736"/>
      <c r="W90" s="752"/>
      <c r="X90" s="543"/>
      <c r="Y90" s="566"/>
      <c r="Z90" s="566"/>
      <c r="AA90" s="165"/>
      <c r="AB90" s="1080"/>
      <c r="AC90" s="1001"/>
      <c r="AD90" s="1002"/>
      <c r="AE90" s="1000"/>
    </row>
    <row r="91" spans="1:31" ht="10.5" customHeight="1">
      <c r="A91" s="544"/>
      <c r="B91" s="787"/>
      <c r="C91" s="787"/>
      <c r="D91" s="787"/>
      <c r="E91" s="787"/>
      <c r="F91" s="787"/>
      <c r="G91" s="787"/>
      <c r="H91" s="787"/>
      <c r="I91" s="789"/>
      <c r="J91" s="789"/>
      <c r="K91" s="544"/>
      <c r="L91" s="551"/>
      <c r="M91" s="543"/>
      <c r="N91" s="566"/>
      <c r="O91" s="734"/>
      <c r="P91" s="1083"/>
      <c r="Q91" s="1083"/>
      <c r="R91" s="751"/>
      <c r="S91" s="535"/>
      <c r="T91" s="535"/>
      <c r="U91" s="207"/>
      <c r="V91" s="736"/>
      <c r="W91" s="752"/>
      <c r="X91" s="543"/>
      <c r="Y91" s="566"/>
      <c r="Z91" s="566"/>
      <c r="AA91" s="163">
        <v>11</v>
      </c>
      <c r="AB91" s="1080"/>
      <c r="AC91" s="1001"/>
      <c r="AD91" s="1002"/>
      <c r="AE91" s="1000"/>
    </row>
    <row r="92" spans="1:31" ht="10.5" customHeight="1">
      <c r="A92" s="566"/>
      <c r="B92" s="566"/>
      <c r="C92" s="566"/>
      <c r="D92" s="566"/>
      <c r="E92" s="566"/>
      <c r="F92" s="566"/>
      <c r="G92" s="787"/>
      <c r="H92" s="787"/>
      <c r="I92" s="789"/>
      <c r="J92" s="789"/>
      <c r="K92" s="290"/>
      <c r="L92" s="551"/>
      <c r="M92" s="543"/>
      <c r="N92" s="566"/>
      <c r="O92" s="734"/>
      <c r="P92" s="1083"/>
      <c r="Q92" s="1083"/>
      <c r="R92" s="751"/>
      <c r="S92" s="535"/>
      <c r="T92" s="535"/>
      <c r="U92" s="207"/>
      <c r="V92" s="736"/>
      <c r="W92" s="752"/>
      <c r="X92" s="543"/>
      <c r="Y92" s="566"/>
      <c r="Z92" s="566"/>
      <c r="AA92" s="156" t="s">
        <v>3</v>
      </c>
      <c r="AB92" s="1080">
        <v>12</v>
      </c>
      <c r="AC92" s="1001">
        <v>64</v>
      </c>
      <c r="AD92" s="1002">
        <v>9</v>
      </c>
      <c r="AE92" s="1000" t="b">
        <v>0</v>
      </c>
    </row>
    <row r="93" spans="1:31" ht="10.5" customHeight="1">
      <c r="A93" s="566"/>
      <c r="B93" s="566"/>
      <c r="C93" s="566"/>
      <c r="D93" s="566"/>
      <c r="E93" s="566"/>
      <c r="F93" s="566"/>
      <c r="G93" s="787"/>
      <c r="H93" s="787"/>
      <c r="I93" s="789"/>
      <c r="J93" s="789"/>
      <c r="K93" s="544"/>
      <c r="L93" s="331"/>
      <c r="M93" s="543"/>
      <c r="N93" s="543"/>
      <c r="O93" s="734"/>
      <c r="P93" s="1083"/>
      <c r="Q93" s="1083"/>
      <c r="R93" s="751"/>
      <c r="S93" s="535"/>
      <c r="T93" s="535"/>
      <c r="U93" s="207"/>
      <c r="V93" s="736"/>
      <c r="W93" s="752"/>
      <c r="X93" s="543"/>
      <c r="Y93" s="566"/>
      <c r="Z93" s="566"/>
      <c r="AA93" s="164"/>
      <c r="AB93" s="1080"/>
      <c r="AC93" s="1001"/>
      <c r="AD93" s="1002"/>
      <c r="AE93" s="1000"/>
    </row>
    <row r="94" spans="1:31" ht="10.5" customHeight="1">
      <c r="A94" s="566"/>
      <c r="B94" s="566"/>
      <c r="C94" s="566"/>
      <c r="D94" s="566"/>
      <c r="E94" s="566"/>
      <c r="F94" s="566"/>
      <c r="G94" s="787"/>
      <c r="H94" s="787"/>
      <c r="I94" s="789"/>
      <c r="J94" s="789"/>
      <c r="K94" s="544"/>
      <c r="L94" s="551"/>
      <c r="M94" s="543"/>
      <c r="N94" s="543"/>
      <c r="O94" s="734"/>
      <c r="P94" s="1083"/>
      <c r="Q94" s="1083"/>
      <c r="R94" s="751"/>
      <c r="S94" s="535"/>
      <c r="T94" s="535"/>
      <c r="U94" s="207"/>
      <c r="V94" s="736"/>
      <c r="W94" s="752"/>
      <c r="X94" s="543"/>
      <c r="Y94" s="566"/>
      <c r="Z94" s="566"/>
      <c r="AA94" s="166">
        <f>IF(AE92,F61,"")</f>
      </c>
      <c r="AB94" s="1080"/>
      <c r="AC94" s="1001"/>
      <c r="AD94" s="1002"/>
      <c r="AE94" s="1000"/>
    </row>
    <row r="95" spans="1:31" ht="10.5" customHeight="1">
      <c r="A95" s="544"/>
      <c r="B95" s="544"/>
      <c r="C95" s="544"/>
      <c r="D95" s="544"/>
      <c r="E95" s="544"/>
      <c r="F95" s="544"/>
      <c r="G95" s="544"/>
      <c r="H95" s="544"/>
      <c r="I95" s="544"/>
      <c r="J95" s="544"/>
      <c r="K95" s="290"/>
      <c r="L95" s="543"/>
      <c r="M95" s="543"/>
      <c r="N95" s="543"/>
      <c r="O95" s="734"/>
      <c r="P95" s="1083"/>
      <c r="Q95" s="1083"/>
      <c r="R95" s="751"/>
      <c r="S95" s="535"/>
      <c r="T95" s="535"/>
      <c r="U95" s="207"/>
      <c r="V95" s="736"/>
      <c r="W95" s="752"/>
      <c r="X95" s="543"/>
      <c r="Y95" s="566"/>
      <c r="Z95" s="566"/>
      <c r="AA95" s="167" t="s">
        <v>2</v>
      </c>
      <c r="AB95" s="1080"/>
      <c r="AC95" s="1001"/>
      <c r="AD95" s="1002"/>
      <c r="AE95" s="1000"/>
    </row>
    <row r="96" spans="1:31" ht="10.5" customHeight="1">
      <c r="A96" s="717"/>
      <c r="B96" s="205"/>
      <c r="C96" s="205"/>
      <c r="D96" s="200"/>
      <c r="E96" s="200"/>
      <c r="F96" s="561"/>
      <c r="G96" s="561"/>
      <c r="H96" s="1084"/>
      <c r="I96" s="1084"/>
      <c r="J96" s="1084"/>
      <c r="K96" s="733"/>
      <c r="L96" s="543"/>
      <c r="M96" s="543"/>
      <c r="N96" s="543"/>
      <c r="O96" s="734"/>
      <c r="P96" s="1083"/>
      <c r="Q96" s="1083"/>
      <c r="R96" s="751"/>
      <c r="S96" s="535"/>
      <c r="T96" s="535"/>
      <c r="U96" s="207"/>
      <c r="V96" s="736"/>
      <c r="W96" s="752"/>
      <c r="X96" s="543"/>
      <c r="Y96" s="566"/>
      <c r="Z96" s="566"/>
      <c r="AA96" s="168">
        <f>IF(AE92,F63,"")</f>
      </c>
      <c r="AB96" s="1080"/>
      <c r="AC96" s="1001"/>
      <c r="AD96" s="1002"/>
      <c r="AE96" s="1000"/>
    </row>
    <row r="97" spans="1:31" ht="10.5" customHeight="1">
      <c r="A97" s="205"/>
      <c r="B97" s="205"/>
      <c r="C97" s="205"/>
      <c r="D97" s="790"/>
      <c r="E97" s="790"/>
      <c r="F97" s="791"/>
      <c r="G97" s="792"/>
      <c r="H97" s="1082"/>
      <c r="I97" s="1082"/>
      <c r="J97" s="1082"/>
      <c r="K97" s="735"/>
      <c r="L97" s="543"/>
      <c r="M97" s="543"/>
      <c r="N97" s="543"/>
      <c r="O97" s="734"/>
      <c r="P97" s="1083"/>
      <c r="Q97" s="1083"/>
      <c r="R97" s="751"/>
      <c r="S97" s="535"/>
      <c r="T97" s="535"/>
      <c r="U97" s="207"/>
      <c r="V97" s="736"/>
      <c r="W97" s="752"/>
      <c r="X97" s="543"/>
      <c r="Y97" s="566"/>
      <c r="Z97" s="566"/>
      <c r="AA97" s="165"/>
      <c r="AB97" s="1080"/>
      <c r="AC97" s="1001"/>
      <c r="AD97" s="1002"/>
      <c r="AE97" s="1000"/>
    </row>
    <row r="98" spans="1:31" ht="10.5" customHeight="1">
      <c r="A98" s="205"/>
      <c r="B98" s="205"/>
      <c r="C98" s="205"/>
      <c r="D98" s="790"/>
      <c r="E98" s="790"/>
      <c r="F98" s="791"/>
      <c r="G98" s="791"/>
      <c r="H98" s="551"/>
      <c r="I98" s="551"/>
      <c r="J98" s="551"/>
      <c r="K98" s="551"/>
      <c r="L98" s="543"/>
      <c r="M98" s="543"/>
      <c r="N98" s="543"/>
      <c r="O98" s="734"/>
      <c r="P98" s="1083"/>
      <c r="Q98" s="1083"/>
      <c r="R98" s="751"/>
      <c r="S98" s="535"/>
      <c r="T98" s="535"/>
      <c r="U98" s="207"/>
      <c r="V98" s="736"/>
      <c r="W98" s="752"/>
      <c r="X98" s="543"/>
      <c r="Y98" s="566"/>
      <c r="Z98" s="566"/>
      <c r="AA98" s="163">
        <v>12</v>
      </c>
      <c r="AB98" s="1080"/>
      <c r="AC98" s="1001"/>
      <c r="AD98" s="1002"/>
      <c r="AE98" s="1000"/>
    </row>
    <row r="99" spans="1:31" ht="10.5" customHeight="1">
      <c r="A99" s="717"/>
      <c r="B99" s="205"/>
      <c r="C99" s="205"/>
      <c r="D99" s="200"/>
      <c r="E99" s="200"/>
      <c r="F99" s="561"/>
      <c r="G99" s="561"/>
      <c r="H99" s="1084"/>
      <c r="I99" s="1084"/>
      <c r="J99" s="1084"/>
      <c r="K99" s="733"/>
      <c r="L99" s="543"/>
      <c r="M99" s="543"/>
      <c r="N99" s="543"/>
      <c r="O99" s="734"/>
      <c r="P99" s="1083"/>
      <c r="Q99" s="1083"/>
      <c r="R99" s="751"/>
      <c r="S99" s="535"/>
      <c r="T99" s="535"/>
      <c r="U99" s="207"/>
      <c r="V99" s="736"/>
      <c r="W99" s="752"/>
      <c r="X99" s="543"/>
      <c r="Y99" s="566"/>
      <c r="Z99" s="566"/>
      <c r="AA99" s="156" t="s">
        <v>3</v>
      </c>
      <c r="AB99" s="1080">
        <v>13</v>
      </c>
      <c r="AC99" s="1001">
        <v>69</v>
      </c>
      <c r="AD99" s="1002">
        <v>9</v>
      </c>
      <c r="AE99" s="1000" t="b">
        <v>0</v>
      </c>
    </row>
    <row r="100" spans="1:31" ht="10.5" customHeight="1">
      <c r="A100" s="205"/>
      <c r="B100" s="205"/>
      <c r="C100" s="205"/>
      <c r="D100" s="790"/>
      <c r="E100" s="790"/>
      <c r="F100" s="791"/>
      <c r="G100" s="792"/>
      <c r="H100" s="1082"/>
      <c r="I100" s="1082"/>
      <c r="J100" s="1082"/>
      <c r="K100" s="735"/>
      <c r="L100" s="543"/>
      <c r="M100" s="543"/>
      <c r="N100" s="543"/>
      <c r="O100" s="734"/>
      <c r="P100" s="1083"/>
      <c r="Q100" s="1083"/>
      <c r="R100" s="751"/>
      <c r="S100" s="535"/>
      <c r="T100" s="535"/>
      <c r="U100" s="207"/>
      <c r="V100" s="736"/>
      <c r="W100" s="752"/>
      <c r="X100" s="543"/>
      <c r="Y100" s="566"/>
      <c r="Z100" s="566"/>
      <c r="AA100" s="157"/>
      <c r="AB100" s="1080"/>
      <c r="AC100" s="1001"/>
      <c r="AD100" s="1002"/>
      <c r="AE100" s="1000"/>
    </row>
    <row r="101" spans="1:31" ht="15" customHeight="1">
      <c r="A101" s="543"/>
      <c r="B101" s="543"/>
      <c r="C101" s="543"/>
      <c r="D101" s="543"/>
      <c r="E101" s="543"/>
      <c r="F101" s="543"/>
      <c r="G101" s="543"/>
      <c r="H101" s="543"/>
      <c r="I101" s="543"/>
      <c r="J101" s="543"/>
      <c r="K101" s="543"/>
      <c r="L101" s="543"/>
      <c r="M101" s="543"/>
      <c r="N101" s="543"/>
      <c r="O101" s="543"/>
      <c r="P101" s="543"/>
      <c r="Q101" s="585"/>
      <c r="R101" s="585"/>
      <c r="S101" s="585"/>
      <c r="T101" s="585"/>
      <c r="U101" s="783"/>
      <c r="V101" s="585"/>
      <c r="W101" s="545"/>
      <c r="X101" s="543"/>
      <c r="Y101" s="566"/>
      <c r="Z101" s="566"/>
      <c r="AA101" s="166">
        <f>IF(AE99,F66,"")</f>
      </c>
      <c r="AB101" s="1080"/>
      <c r="AC101" s="1001"/>
      <c r="AD101" s="1002"/>
      <c r="AE101" s="1000"/>
    </row>
    <row r="102" spans="1:31" ht="12.75" customHeight="1">
      <c r="A102" s="543"/>
      <c r="B102" s="543"/>
      <c r="C102" s="543"/>
      <c r="D102" s="543"/>
      <c r="E102" s="543"/>
      <c r="F102" s="543"/>
      <c r="G102" s="543"/>
      <c r="H102" s="543"/>
      <c r="I102" s="543"/>
      <c r="J102" s="543"/>
      <c r="K102" s="543"/>
      <c r="L102" s="543"/>
      <c r="M102" s="543"/>
      <c r="N102" s="543"/>
      <c r="O102" s="543"/>
      <c r="P102" s="543"/>
      <c r="Q102" s="585"/>
      <c r="R102" s="585"/>
      <c r="S102" s="585"/>
      <c r="T102" s="585"/>
      <c r="U102" s="783"/>
      <c r="V102" s="585"/>
      <c r="W102" s="545"/>
      <c r="X102" s="543"/>
      <c r="Y102" s="566"/>
      <c r="Z102" s="566"/>
      <c r="AA102" s="167" t="s">
        <v>2</v>
      </c>
      <c r="AB102" s="1080"/>
      <c r="AC102" s="1001"/>
      <c r="AD102" s="1002"/>
      <c r="AE102" s="1000"/>
    </row>
    <row r="103" spans="1:31" ht="15" customHeight="1">
      <c r="A103" s="543"/>
      <c r="B103" s="543"/>
      <c r="C103" s="543"/>
      <c r="D103" s="543"/>
      <c r="E103" s="543"/>
      <c r="F103" s="543"/>
      <c r="G103" s="543"/>
      <c r="H103" s="543"/>
      <c r="I103" s="543"/>
      <c r="J103" s="543"/>
      <c r="K103" s="543"/>
      <c r="L103" s="543"/>
      <c r="M103" s="543"/>
      <c r="N103" s="543"/>
      <c r="O103" s="543"/>
      <c r="P103" s="543"/>
      <c r="Q103" s="585"/>
      <c r="R103" s="585"/>
      <c r="S103" s="585"/>
      <c r="T103" s="585"/>
      <c r="U103" s="783"/>
      <c r="V103" s="585"/>
      <c r="W103" s="545"/>
      <c r="X103" s="543"/>
      <c r="Y103" s="566"/>
      <c r="Z103" s="566"/>
      <c r="AA103" s="168">
        <f>IF(AE99,F68,"")</f>
      </c>
      <c r="AB103" s="1080"/>
      <c r="AC103" s="1001"/>
      <c r="AD103" s="1002"/>
      <c r="AE103" s="1000"/>
    </row>
    <row r="104" spans="1:31" ht="15" customHeight="1">
      <c r="A104" s="543"/>
      <c r="B104" s="543"/>
      <c r="C104" s="543"/>
      <c r="D104" s="543"/>
      <c r="E104" s="543"/>
      <c r="F104" s="543"/>
      <c r="G104" s="543"/>
      <c r="H104" s="543"/>
      <c r="I104" s="543"/>
      <c r="J104" s="543"/>
      <c r="K104" s="543"/>
      <c r="L104" s="543"/>
      <c r="M104" s="543"/>
      <c r="N104" s="543"/>
      <c r="O104" s="543"/>
      <c r="P104" s="543"/>
      <c r="Q104" s="585"/>
      <c r="R104" s="585"/>
      <c r="S104" s="585"/>
      <c r="T104" s="585"/>
      <c r="U104" s="783"/>
      <c r="V104" s="585"/>
      <c r="W104" s="545"/>
      <c r="X104" s="543"/>
      <c r="Y104" s="566"/>
      <c r="Z104" s="566"/>
      <c r="AA104" s="162"/>
      <c r="AB104" s="1080"/>
      <c r="AC104" s="1001"/>
      <c r="AD104" s="1002"/>
      <c r="AE104" s="1000"/>
    </row>
    <row r="105" spans="1:31" ht="12.75" customHeight="1">
      <c r="A105" s="543"/>
      <c r="B105" s="543"/>
      <c r="C105" s="543"/>
      <c r="D105" s="543"/>
      <c r="E105" s="543"/>
      <c r="F105" s="543"/>
      <c r="G105" s="543"/>
      <c r="H105" s="543"/>
      <c r="I105" s="543"/>
      <c r="J105" s="543"/>
      <c r="K105" s="543"/>
      <c r="L105" s="543"/>
      <c r="M105" s="543"/>
      <c r="N105" s="543"/>
      <c r="O105" s="543"/>
      <c r="P105" s="543"/>
      <c r="Q105" s="585"/>
      <c r="R105" s="585"/>
      <c r="S105" s="585"/>
      <c r="T105" s="585"/>
      <c r="U105" s="783"/>
      <c r="V105" s="585"/>
      <c r="W105" s="545"/>
      <c r="X105" s="543"/>
      <c r="Y105" s="566"/>
      <c r="Z105" s="566"/>
      <c r="AA105" s="163">
        <v>13</v>
      </c>
      <c r="AB105" s="1080"/>
      <c r="AC105" s="1001"/>
      <c r="AD105" s="1002"/>
      <c r="AE105" s="1000"/>
    </row>
    <row r="106" spans="1:31" ht="12.75" customHeight="1">
      <c r="A106" s="543"/>
      <c r="B106" s="543"/>
      <c r="C106" s="543"/>
      <c r="D106" s="543"/>
      <c r="E106" s="543"/>
      <c r="F106" s="543"/>
      <c r="G106" s="543"/>
      <c r="H106" s="543"/>
      <c r="I106" s="543"/>
      <c r="J106" s="543"/>
      <c r="K106" s="543"/>
      <c r="L106" s="543"/>
      <c r="M106" s="543"/>
      <c r="N106" s="543"/>
      <c r="O106" s="543"/>
      <c r="P106" s="543"/>
      <c r="Q106" s="585"/>
      <c r="R106" s="585"/>
      <c r="S106" s="585"/>
      <c r="T106" s="585"/>
      <c r="U106" s="783"/>
      <c r="V106" s="585"/>
      <c r="W106" s="545"/>
      <c r="X106" s="543"/>
      <c r="Y106" s="566"/>
      <c r="Z106" s="566"/>
      <c r="AA106" s="156" t="s">
        <v>3</v>
      </c>
      <c r="AB106" s="1080">
        <v>14</v>
      </c>
      <c r="AC106" s="1001">
        <v>73</v>
      </c>
      <c r="AD106" s="1002">
        <v>9</v>
      </c>
      <c r="AE106" s="1000" t="b">
        <v>0</v>
      </c>
    </row>
    <row r="107" spans="1:31" ht="15" customHeight="1">
      <c r="A107" s="543"/>
      <c r="B107" s="543"/>
      <c r="C107" s="543"/>
      <c r="D107" s="543"/>
      <c r="E107" s="543"/>
      <c r="F107" s="543"/>
      <c r="G107" s="543"/>
      <c r="H107" s="543"/>
      <c r="I107" s="543"/>
      <c r="J107" s="543"/>
      <c r="K107" s="543"/>
      <c r="L107" s="543"/>
      <c r="M107" s="543"/>
      <c r="N107" s="543"/>
      <c r="O107" s="543"/>
      <c r="P107" s="543"/>
      <c r="Q107" s="585"/>
      <c r="R107" s="585"/>
      <c r="S107" s="585"/>
      <c r="T107" s="585"/>
      <c r="U107" s="783"/>
      <c r="V107" s="585"/>
      <c r="W107" s="545"/>
      <c r="X107" s="543"/>
      <c r="Y107" s="566"/>
      <c r="Z107" s="566"/>
      <c r="AA107" s="164"/>
      <c r="AB107" s="1080"/>
      <c r="AC107" s="1001"/>
      <c r="AD107" s="1002"/>
      <c r="AE107" s="1000"/>
    </row>
    <row r="108" spans="1:31" ht="15" customHeight="1">
      <c r="A108" s="543"/>
      <c r="B108" s="543"/>
      <c r="C108" s="543"/>
      <c r="D108" s="543"/>
      <c r="E108" s="543"/>
      <c r="F108" s="543"/>
      <c r="G108" s="543"/>
      <c r="H108" s="543"/>
      <c r="I108" s="543"/>
      <c r="J108" s="543"/>
      <c r="K108" s="543"/>
      <c r="L108" s="543"/>
      <c r="M108" s="543"/>
      <c r="N108" s="543"/>
      <c r="O108" s="543"/>
      <c r="P108" s="543"/>
      <c r="Q108" s="585"/>
      <c r="R108" s="585"/>
      <c r="S108" s="585"/>
      <c r="T108" s="585"/>
      <c r="U108" s="783"/>
      <c r="V108" s="585"/>
      <c r="W108" s="545"/>
      <c r="X108" s="543"/>
      <c r="Y108" s="566"/>
      <c r="Z108" s="566"/>
      <c r="AA108" s="166">
        <f>IF(AE106,F70,"")</f>
      </c>
      <c r="AB108" s="1080"/>
      <c r="AC108" s="1001"/>
      <c r="AD108" s="1002"/>
      <c r="AE108" s="1000"/>
    </row>
    <row r="109" spans="1:31" ht="12.75" customHeight="1">
      <c r="A109" s="543"/>
      <c r="B109" s="543"/>
      <c r="C109" s="543"/>
      <c r="D109" s="543"/>
      <c r="E109" s="543"/>
      <c r="F109" s="543"/>
      <c r="G109" s="543"/>
      <c r="H109" s="543"/>
      <c r="I109" s="543"/>
      <c r="J109" s="543"/>
      <c r="K109" s="543"/>
      <c r="L109" s="543"/>
      <c r="M109" s="543"/>
      <c r="N109" s="543"/>
      <c r="O109" s="543"/>
      <c r="P109" s="543"/>
      <c r="Q109" s="585"/>
      <c r="R109" s="585"/>
      <c r="S109" s="585"/>
      <c r="T109" s="585"/>
      <c r="U109" s="783"/>
      <c r="V109" s="585"/>
      <c r="W109" s="545"/>
      <c r="X109" s="543"/>
      <c r="Y109" s="566"/>
      <c r="Z109" s="566"/>
      <c r="AA109" s="167" t="s">
        <v>2</v>
      </c>
      <c r="AB109" s="1080"/>
      <c r="AC109" s="1001"/>
      <c r="AD109" s="1002"/>
      <c r="AE109" s="1000"/>
    </row>
    <row r="110" spans="1:31" ht="15" customHeight="1">
      <c r="A110" s="543"/>
      <c r="B110" s="543"/>
      <c r="C110" s="543"/>
      <c r="D110" s="543"/>
      <c r="E110" s="543"/>
      <c r="F110" s="543"/>
      <c r="G110" s="543"/>
      <c r="H110" s="543"/>
      <c r="I110" s="543"/>
      <c r="J110" s="543"/>
      <c r="K110" s="543"/>
      <c r="L110" s="543"/>
      <c r="M110" s="543"/>
      <c r="N110" s="543"/>
      <c r="O110" s="543"/>
      <c r="P110" s="543"/>
      <c r="Q110" s="585"/>
      <c r="R110" s="585"/>
      <c r="S110" s="585"/>
      <c r="T110" s="585"/>
      <c r="U110" s="783"/>
      <c r="V110" s="585"/>
      <c r="W110" s="545"/>
      <c r="X110" s="543"/>
      <c r="Y110" s="566"/>
      <c r="Z110" s="566"/>
      <c r="AA110" s="168">
        <f>IF(AE106,F72,"")</f>
      </c>
      <c r="AB110" s="1080"/>
      <c r="AC110" s="1001"/>
      <c r="AD110" s="1002"/>
      <c r="AE110" s="1000"/>
    </row>
    <row r="111" spans="1:31" ht="15" customHeight="1">
      <c r="A111" s="543"/>
      <c r="B111" s="543"/>
      <c r="C111" s="543"/>
      <c r="D111" s="543"/>
      <c r="E111" s="543"/>
      <c r="F111" s="543"/>
      <c r="G111" s="543"/>
      <c r="H111" s="543"/>
      <c r="I111" s="543"/>
      <c r="J111" s="543"/>
      <c r="K111" s="543"/>
      <c r="L111" s="543"/>
      <c r="M111" s="543"/>
      <c r="N111" s="543"/>
      <c r="O111" s="543"/>
      <c r="P111" s="543"/>
      <c r="Q111" s="585"/>
      <c r="R111" s="585"/>
      <c r="S111" s="585"/>
      <c r="T111" s="585"/>
      <c r="U111" s="783"/>
      <c r="V111" s="585"/>
      <c r="W111" s="545"/>
      <c r="X111" s="543"/>
      <c r="Y111" s="566"/>
      <c r="Z111" s="566"/>
      <c r="AA111" s="165"/>
      <c r="AB111" s="1080"/>
      <c r="AC111" s="1001"/>
      <c r="AD111" s="1002"/>
      <c r="AE111" s="1000"/>
    </row>
    <row r="112" spans="1:31" ht="12.75" customHeight="1">
      <c r="A112" s="543"/>
      <c r="B112" s="543"/>
      <c r="C112" s="543"/>
      <c r="D112" s="543"/>
      <c r="E112" s="543"/>
      <c r="F112" s="543"/>
      <c r="G112" s="543"/>
      <c r="H112" s="543"/>
      <c r="I112" s="543"/>
      <c r="J112" s="543"/>
      <c r="K112" s="543"/>
      <c r="L112" s="543"/>
      <c r="M112" s="543"/>
      <c r="N112" s="543"/>
      <c r="O112" s="543"/>
      <c r="P112" s="543"/>
      <c r="Q112" s="585"/>
      <c r="R112" s="585"/>
      <c r="S112" s="585"/>
      <c r="T112" s="585"/>
      <c r="U112" s="783"/>
      <c r="V112" s="585"/>
      <c r="W112" s="545"/>
      <c r="X112" s="543"/>
      <c r="Y112" s="566"/>
      <c r="Z112" s="566"/>
      <c r="AA112" s="163">
        <v>14</v>
      </c>
      <c r="AB112" s="1080"/>
      <c r="AC112" s="1001"/>
      <c r="AD112" s="1002"/>
      <c r="AE112" s="1000"/>
    </row>
    <row r="113" spans="1:31" ht="12.75" customHeight="1">
      <c r="A113" s="543"/>
      <c r="B113" s="543"/>
      <c r="C113" s="543"/>
      <c r="D113" s="543"/>
      <c r="E113" s="543"/>
      <c r="F113" s="543"/>
      <c r="G113" s="543"/>
      <c r="H113" s="543"/>
      <c r="I113" s="543"/>
      <c r="J113" s="543"/>
      <c r="K113" s="543"/>
      <c r="L113" s="543"/>
      <c r="M113" s="543"/>
      <c r="N113" s="543"/>
      <c r="O113" s="543"/>
      <c r="P113" s="543"/>
      <c r="Q113" s="585"/>
      <c r="R113" s="585"/>
      <c r="S113" s="585"/>
      <c r="T113" s="585"/>
      <c r="U113" s="783"/>
      <c r="V113" s="585"/>
      <c r="W113" s="545"/>
      <c r="X113" s="543"/>
      <c r="Y113" s="566"/>
      <c r="Z113" s="566"/>
      <c r="AA113" s="156" t="s">
        <v>3</v>
      </c>
      <c r="AB113" s="1080">
        <v>15</v>
      </c>
      <c r="AC113" s="1001">
        <v>78</v>
      </c>
      <c r="AD113" s="1002">
        <v>9</v>
      </c>
      <c r="AE113" s="1000" t="b">
        <v>0</v>
      </c>
    </row>
    <row r="114" spans="1:31" ht="15" customHeight="1">
      <c r="A114" s="543"/>
      <c r="B114" s="543"/>
      <c r="C114" s="543"/>
      <c r="D114" s="543"/>
      <c r="E114" s="543"/>
      <c r="F114" s="543"/>
      <c r="G114" s="543"/>
      <c r="H114" s="543"/>
      <c r="I114" s="543"/>
      <c r="J114" s="543"/>
      <c r="K114" s="543"/>
      <c r="L114" s="543"/>
      <c r="M114" s="543"/>
      <c r="N114" s="543"/>
      <c r="O114" s="543"/>
      <c r="P114" s="543"/>
      <c r="Q114" s="585"/>
      <c r="R114" s="585"/>
      <c r="S114" s="585"/>
      <c r="T114" s="585"/>
      <c r="U114" s="783"/>
      <c r="V114" s="585"/>
      <c r="W114" s="545"/>
      <c r="X114" s="543"/>
      <c r="Y114" s="566"/>
      <c r="Z114" s="566"/>
      <c r="AA114" s="164"/>
      <c r="AB114" s="1080"/>
      <c r="AC114" s="1001"/>
      <c r="AD114" s="1002"/>
      <c r="AE114" s="1000"/>
    </row>
    <row r="115" spans="1:31" ht="15" customHeight="1">
      <c r="A115" s="543"/>
      <c r="B115" s="543"/>
      <c r="C115" s="543"/>
      <c r="D115" s="543"/>
      <c r="E115" s="543"/>
      <c r="F115" s="543"/>
      <c r="G115" s="543"/>
      <c r="H115" s="543"/>
      <c r="I115" s="543"/>
      <c r="J115" s="543"/>
      <c r="K115" s="543"/>
      <c r="L115" s="543"/>
      <c r="M115" s="543"/>
      <c r="N115" s="543"/>
      <c r="O115" s="543"/>
      <c r="P115" s="543"/>
      <c r="Q115" s="585"/>
      <c r="R115" s="585"/>
      <c r="S115" s="585"/>
      <c r="T115" s="585"/>
      <c r="U115" s="783"/>
      <c r="V115" s="585"/>
      <c r="W115" s="545"/>
      <c r="X115" s="543"/>
      <c r="Y115" s="566"/>
      <c r="Z115" s="566"/>
      <c r="AA115" s="166">
        <f>IF(AE113,F75,"")</f>
      </c>
      <c r="AB115" s="1080"/>
      <c r="AC115" s="1001"/>
      <c r="AD115" s="1002"/>
      <c r="AE115" s="1000"/>
    </row>
    <row r="116" spans="1:31" ht="12.75" customHeight="1">
      <c r="A116" s="543"/>
      <c r="B116" s="543"/>
      <c r="C116" s="543"/>
      <c r="D116" s="543"/>
      <c r="E116" s="543"/>
      <c r="F116" s="543"/>
      <c r="G116" s="543"/>
      <c r="H116" s="543"/>
      <c r="I116" s="543"/>
      <c r="J116" s="543"/>
      <c r="K116" s="543"/>
      <c r="L116" s="543"/>
      <c r="M116" s="543"/>
      <c r="N116" s="543"/>
      <c r="O116" s="543"/>
      <c r="P116" s="543"/>
      <c r="Q116" s="585"/>
      <c r="R116" s="585"/>
      <c r="S116" s="585"/>
      <c r="T116" s="585"/>
      <c r="U116" s="783"/>
      <c r="V116" s="585"/>
      <c r="W116" s="545"/>
      <c r="X116" s="543"/>
      <c r="Y116" s="566"/>
      <c r="Z116" s="566"/>
      <c r="AA116" s="167" t="s">
        <v>2</v>
      </c>
      <c r="AB116" s="1080"/>
      <c r="AC116" s="1001"/>
      <c r="AD116" s="1002"/>
      <c r="AE116" s="1000"/>
    </row>
    <row r="117" spans="1:31" ht="15" customHeight="1">
      <c r="A117" s="543"/>
      <c r="B117" s="543"/>
      <c r="C117" s="543"/>
      <c r="D117" s="543"/>
      <c r="E117" s="543"/>
      <c r="F117" s="543"/>
      <c r="G117" s="543"/>
      <c r="H117" s="543"/>
      <c r="I117" s="543"/>
      <c r="J117" s="543"/>
      <c r="K117" s="543"/>
      <c r="L117" s="543"/>
      <c r="M117" s="566"/>
      <c r="N117" s="566"/>
      <c r="O117" s="566"/>
      <c r="P117" s="566"/>
      <c r="Q117" s="586"/>
      <c r="R117" s="586"/>
      <c r="S117" s="586"/>
      <c r="T117" s="586"/>
      <c r="U117" s="760"/>
      <c r="V117" s="586"/>
      <c r="W117" s="704"/>
      <c r="X117" s="566"/>
      <c r="Y117" s="566"/>
      <c r="Z117" s="566"/>
      <c r="AA117" s="168">
        <f>IF(AE113,F77,"")</f>
      </c>
      <c r="AB117" s="1080"/>
      <c r="AC117" s="1001"/>
      <c r="AD117" s="1002"/>
      <c r="AE117" s="1000"/>
    </row>
    <row r="118" spans="1:31" ht="15" customHeight="1">
      <c r="A118" s="566"/>
      <c r="B118" s="566"/>
      <c r="C118" s="566"/>
      <c r="D118" s="566"/>
      <c r="E118" s="566"/>
      <c r="F118" s="566"/>
      <c r="G118" s="566"/>
      <c r="H118" s="566"/>
      <c r="I118" s="566"/>
      <c r="J118" s="566"/>
      <c r="K118" s="566"/>
      <c r="L118" s="566"/>
      <c r="M118" s="566"/>
      <c r="N118" s="566"/>
      <c r="O118" s="566"/>
      <c r="P118" s="566"/>
      <c r="Q118" s="586"/>
      <c r="R118" s="586"/>
      <c r="S118" s="586"/>
      <c r="T118" s="586"/>
      <c r="U118" s="760"/>
      <c r="V118" s="586"/>
      <c r="W118" s="704"/>
      <c r="X118" s="566"/>
      <c r="Y118" s="566"/>
      <c r="Z118" s="566"/>
      <c r="AA118" s="165"/>
      <c r="AB118" s="1080"/>
      <c r="AC118" s="1001"/>
      <c r="AD118" s="1002"/>
      <c r="AE118" s="1000"/>
    </row>
    <row r="119" spans="1:31" ht="12.75" customHeight="1">
      <c r="A119" s="566"/>
      <c r="B119" s="566"/>
      <c r="C119" s="566"/>
      <c r="D119" s="566"/>
      <c r="E119" s="566"/>
      <c r="F119" s="566"/>
      <c r="G119" s="566"/>
      <c r="H119" s="566"/>
      <c r="I119" s="566"/>
      <c r="J119" s="566"/>
      <c r="K119" s="566"/>
      <c r="L119" s="566"/>
      <c r="M119" s="566"/>
      <c r="N119" s="566"/>
      <c r="O119" s="566"/>
      <c r="P119" s="566"/>
      <c r="Q119" s="586"/>
      <c r="R119" s="586"/>
      <c r="S119" s="586"/>
      <c r="T119" s="586"/>
      <c r="U119" s="760"/>
      <c r="V119" s="586"/>
      <c r="W119" s="704"/>
      <c r="X119" s="566"/>
      <c r="Y119" s="566"/>
      <c r="Z119" s="566"/>
      <c r="AA119" s="163">
        <v>15</v>
      </c>
      <c r="AB119" s="1080"/>
      <c r="AC119" s="1001"/>
      <c r="AD119" s="1002"/>
      <c r="AE119" s="1000"/>
    </row>
    <row r="120" spans="1:31" ht="12.75" customHeight="1">
      <c r="A120" s="566"/>
      <c r="B120" s="566"/>
      <c r="C120" s="566"/>
      <c r="D120" s="566"/>
      <c r="E120" s="566"/>
      <c r="F120" s="566"/>
      <c r="G120" s="566"/>
      <c r="H120" s="566"/>
      <c r="I120" s="566"/>
      <c r="J120" s="566"/>
      <c r="K120" s="566"/>
      <c r="L120" s="566"/>
      <c r="M120" s="566"/>
      <c r="N120" s="566"/>
      <c r="O120" s="566"/>
      <c r="P120" s="566"/>
      <c r="Q120" s="586"/>
      <c r="R120" s="586"/>
      <c r="S120" s="586"/>
      <c r="T120" s="586"/>
      <c r="U120" s="760"/>
      <c r="V120" s="586"/>
      <c r="W120" s="704"/>
      <c r="X120" s="566"/>
      <c r="Y120" s="566"/>
      <c r="Z120" s="566"/>
      <c r="AA120" s="156" t="s">
        <v>3</v>
      </c>
      <c r="AB120" s="1080">
        <v>16</v>
      </c>
      <c r="AC120" s="1001">
        <v>82</v>
      </c>
      <c r="AD120" s="1002">
        <v>9</v>
      </c>
      <c r="AE120" s="1000" t="b">
        <v>0</v>
      </c>
    </row>
    <row r="121" spans="1:31" ht="15" customHeight="1">
      <c r="A121" s="566"/>
      <c r="B121" s="566"/>
      <c r="C121" s="566"/>
      <c r="D121" s="566"/>
      <c r="E121" s="566"/>
      <c r="F121" s="566"/>
      <c r="G121" s="566"/>
      <c r="H121" s="566"/>
      <c r="I121" s="566"/>
      <c r="J121" s="566"/>
      <c r="K121" s="566"/>
      <c r="L121" s="566"/>
      <c r="M121" s="566"/>
      <c r="N121" s="566"/>
      <c r="O121" s="566"/>
      <c r="P121" s="566"/>
      <c r="Q121" s="586"/>
      <c r="R121" s="586"/>
      <c r="S121" s="586"/>
      <c r="T121" s="586"/>
      <c r="U121" s="760"/>
      <c r="V121" s="586"/>
      <c r="W121" s="704"/>
      <c r="X121" s="566"/>
      <c r="Y121" s="566"/>
      <c r="Z121" s="566"/>
      <c r="AA121" s="164"/>
      <c r="AB121" s="1080"/>
      <c r="AC121" s="1001"/>
      <c r="AD121" s="1002"/>
      <c r="AE121" s="1000"/>
    </row>
    <row r="122" spans="1:31" ht="15" customHeight="1">
      <c r="A122" s="566"/>
      <c r="B122" s="566"/>
      <c r="C122" s="566"/>
      <c r="D122" s="566"/>
      <c r="E122" s="566"/>
      <c r="F122" s="566"/>
      <c r="G122" s="566"/>
      <c r="H122" s="566"/>
      <c r="I122" s="566"/>
      <c r="J122" s="566"/>
      <c r="K122" s="566"/>
      <c r="L122" s="566"/>
      <c r="M122" s="566"/>
      <c r="N122" s="566"/>
      <c r="O122" s="566"/>
      <c r="P122" s="566"/>
      <c r="Q122" s="586"/>
      <c r="R122" s="586"/>
      <c r="S122" s="586"/>
      <c r="T122" s="586"/>
      <c r="U122" s="760"/>
      <c r="V122" s="586"/>
      <c r="W122" s="704"/>
      <c r="X122" s="566"/>
      <c r="Y122" s="566"/>
      <c r="Z122" s="566"/>
      <c r="AA122" s="166">
        <f>IF(AE120,F79,"")</f>
      </c>
      <c r="AB122" s="1080"/>
      <c r="AC122" s="1001"/>
      <c r="AD122" s="1002"/>
      <c r="AE122" s="1000"/>
    </row>
    <row r="123" spans="1:31" ht="12.75" customHeight="1">
      <c r="A123" s="566"/>
      <c r="B123" s="566"/>
      <c r="C123" s="566"/>
      <c r="D123" s="566"/>
      <c r="E123" s="566"/>
      <c r="F123" s="566"/>
      <c r="G123" s="566"/>
      <c r="H123" s="566"/>
      <c r="I123" s="566"/>
      <c r="J123" s="566"/>
      <c r="K123" s="566"/>
      <c r="L123" s="566"/>
      <c r="M123" s="566"/>
      <c r="N123" s="566"/>
      <c r="O123" s="566"/>
      <c r="P123" s="566"/>
      <c r="Q123" s="586"/>
      <c r="R123" s="586"/>
      <c r="S123" s="586"/>
      <c r="T123" s="586"/>
      <c r="U123" s="760"/>
      <c r="V123" s="586"/>
      <c r="W123" s="704"/>
      <c r="X123" s="566"/>
      <c r="Y123" s="566"/>
      <c r="Z123" s="566"/>
      <c r="AA123" s="167" t="s">
        <v>2</v>
      </c>
      <c r="AB123" s="1080"/>
      <c r="AC123" s="1001"/>
      <c r="AD123" s="1002"/>
      <c r="AE123" s="1000"/>
    </row>
    <row r="124" spans="1:31" ht="15" customHeight="1">
      <c r="A124" s="566"/>
      <c r="B124" s="566"/>
      <c r="C124" s="566"/>
      <c r="D124" s="566"/>
      <c r="E124" s="566"/>
      <c r="F124" s="566"/>
      <c r="G124" s="566"/>
      <c r="H124" s="566"/>
      <c r="I124" s="566"/>
      <c r="J124" s="566"/>
      <c r="K124" s="566"/>
      <c r="L124" s="566"/>
      <c r="M124" s="566"/>
      <c r="N124" s="566"/>
      <c r="O124" s="566"/>
      <c r="P124" s="566"/>
      <c r="Q124" s="586"/>
      <c r="R124" s="586"/>
      <c r="S124" s="586"/>
      <c r="T124" s="586"/>
      <c r="U124" s="760"/>
      <c r="V124" s="586"/>
      <c r="W124" s="704"/>
      <c r="X124" s="566"/>
      <c r="Y124" s="566"/>
      <c r="Z124" s="566"/>
      <c r="AA124" s="168">
        <f>IF(AE120,F81,"")</f>
      </c>
      <c r="AB124" s="1080"/>
      <c r="AC124" s="1001"/>
      <c r="AD124" s="1002"/>
      <c r="AE124" s="1000"/>
    </row>
    <row r="125" spans="1:31" ht="15" customHeight="1">
      <c r="A125" s="566"/>
      <c r="B125" s="566"/>
      <c r="C125" s="566"/>
      <c r="D125" s="566"/>
      <c r="E125" s="566"/>
      <c r="F125" s="566"/>
      <c r="G125" s="566"/>
      <c r="H125" s="566"/>
      <c r="I125" s="566"/>
      <c r="J125" s="566"/>
      <c r="K125" s="566"/>
      <c r="L125" s="566"/>
      <c r="M125" s="566"/>
      <c r="N125" s="566"/>
      <c r="O125" s="566"/>
      <c r="P125" s="566"/>
      <c r="Q125" s="586"/>
      <c r="R125" s="586"/>
      <c r="S125" s="586"/>
      <c r="T125" s="586"/>
      <c r="U125" s="760"/>
      <c r="V125" s="586"/>
      <c r="W125" s="704"/>
      <c r="X125" s="566"/>
      <c r="Y125" s="566"/>
      <c r="Z125" s="566"/>
      <c r="AA125" s="165"/>
      <c r="AB125" s="1080"/>
      <c r="AC125" s="1001"/>
      <c r="AD125" s="1002"/>
      <c r="AE125" s="1000"/>
    </row>
    <row r="126" spans="1:31" ht="12.75" customHeight="1">
      <c r="A126" s="566"/>
      <c r="B126" s="566"/>
      <c r="C126" s="566"/>
      <c r="D126" s="566"/>
      <c r="E126" s="566"/>
      <c r="F126" s="566"/>
      <c r="G126" s="566"/>
      <c r="H126" s="566"/>
      <c r="I126" s="566"/>
      <c r="J126" s="566"/>
      <c r="K126" s="566"/>
      <c r="L126" s="566"/>
      <c r="M126" s="566"/>
      <c r="N126" s="566"/>
      <c r="O126" s="566"/>
      <c r="P126" s="566"/>
      <c r="Q126" s="586"/>
      <c r="R126" s="586"/>
      <c r="S126" s="586"/>
      <c r="T126" s="586"/>
      <c r="U126" s="760"/>
      <c r="V126" s="586"/>
      <c r="W126" s="704"/>
      <c r="X126" s="566"/>
      <c r="Y126" s="566"/>
      <c r="Z126" s="566"/>
      <c r="AA126" s="163">
        <v>16</v>
      </c>
      <c r="AB126" s="1080"/>
      <c r="AC126" s="1001"/>
      <c r="AD126" s="1002"/>
      <c r="AE126" s="1000"/>
    </row>
    <row r="127" spans="1:31" ht="12.75" customHeight="1">
      <c r="A127" s="566"/>
      <c r="B127" s="566"/>
      <c r="C127" s="566"/>
      <c r="D127" s="566"/>
      <c r="E127" s="566"/>
      <c r="F127" s="566"/>
      <c r="G127" s="566"/>
      <c r="H127" s="566"/>
      <c r="I127" s="566"/>
      <c r="J127" s="566"/>
      <c r="K127" s="566"/>
      <c r="L127" s="566"/>
      <c r="M127" s="566"/>
      <c r="N127" s="566"/>
      <c r="O127" s="566"/>
      <c r="P127" s="566"/>
      <c r="Q127" s="586"/>
      <c r="R127" s="586"/>
      <c r="S127" s="586"/>
      <c r="T127" s="586"/>
      <c r="U127" s="760"/>
      <c r="V127" s="586"/>
      <c r="W127" s="704"/>
      <c r="X127" s="566"/>
      <c r="Y127" s="566"/>
      <c r="Z127" s="566"/>
      <c r="AA127" s="156" t="s">
        <v>72</v>
      </c>
      <c r="AB127" s="1080">
        <v>17</v>
      </c>
      <c r="AC127" s="1001">
        <v>17</v>
      </c>
      <c r="AD127" s="1002">
        <v>12</v>
      </c>
      <c r="AE127" s="1000" t="b">
        <v>0</v>
      </c>
    </row>
    <row r="128" spans="1:31" ht="15" customHeight="1">
      <c r="A128" s="566"/>
      <c r="B128" s="566"/>
      <c r="C128" s="566"/>
      <c r="D128" s="566"/>
      <c r="E128" s="566"/>
      <c r="F128" s="566"/>
      <c r="G128" s="566"/>
      <c r="H128" s="566"/>
      <c r="I128" s="566"/>
      <c r="J128" s="566"/>
      <c r="K128" s="566"/>
      <c r="L128" s="566"/>
      <c r="M128" s="566"/>
      <c r="N128" s="566"/>
      <c r="O128" s="566"/>
      <c r="P128" s="566"/>
      <c r="Q128" s="586"/>
      <c r="R128" s="586"/>
      <c r="S128" s="586"/>
      <c r="T128" s="586"/>
      <c r="U128" s="760"/>
      <c r="V128" s="586"/>
      <c r="W128" s="704"/>
      <c r="X128" s="566"/>
      <c r="Y128" s="566"/>
      <c r="Z128" s="566"/>
      <c r="AA128" s="164"/>
      <c r="AB128" s="1080"/>
      <c r="AC128" s="1001"/>
      <c r="AD128" s="1002"/>
      <c r="AE128" s="1000"/>
    </row>
    <row r="129" spans="1:31" ht="15" customHeight="1">
      <c r="A129" s="566"/>
      <c r="B129" s="566"/>
      <c r="C129" s="566"/>
      <c r="D129" s="566"/>
      <c r="E129" s="566"/>
      <c r="F129" s="566"/>
      <c r="G129" s="566"/>
      <c r="H129" s="566"/>
      <c r="I129" s="566"/>
      <c r="J129" s="566"/>
      <c r="K129" s="566"/>
      <c r="L129" s="566"/>
      <c r="M129" s="566"/>
      <c r="N129" s="566"/>
      <c r="O129" s="566"/>
      <c r="P129" s="566"/>
      <c r="Q129" s="586"/>
      <c r="R129" s="586"/>
      <c r="S129" s="586"/>
      <c r="T129" s="586"/>
      <c r="U129" s="760"/>
      <c r="V129" s="586"/>
      <c r="W129" s="704"/>
      <c r="X129" s="566"/>
      <c r="Y129" s="566"/>
      <c r="Z129" s="566"/>
      <c r="AA129" s="166">
        <f>IF(AE127,J13,"")</f>
      </c>
      <c r="AB129" s="1080"/>
      <c r="AC129" s="1001"/>
      <c r="AD129" s="1002"/>
      <c r="AE129" s="1000"/>
    </row>
    <row r="130" spans="1:31" ht="12.75" customHeight="1">
      <c r="A130" s="566"/>
      <c r="B130" s="566"/>
      <c r="C130" s="566"/>
      <c r="D130" s="566"/>
      <c r="E130" s="566"/>
      <c r="F130" s="566"/>
      <c r="G130" s="566"/>
      <c r="H130" s="566"/>
      <c r="I130" s="566"/>
      <c r="J130" s="566"/>
      <c r="K130" s="566"/>
      <c r="L130" s="566"/>
      <c r="M130" s="566"/>
      <c r="N130" s="566"/>
      <c r="O130" s="566"/>
      <c r="P130" s="566"/>
      <c r="Q130" s="586"/>
      <c r="R130" s="586"/>
      <c r="S130" s="586"/>
      <c r="T130" s="586"/>
      <c r="U130" s="760"/>
      <c r="V130" s="586"/>
      <c r="W130" s="704"/>
      <c r="X130" s="566"/>
      <c r="Y130" s="566"/>
      <c r="Z130" s="566"/>
      <c r="AA130" s="167" t="s">
        <v>2</v>
      </c>
      <c r="AB130" s="1080"/>
      <c r="AC130" s="1001"/>
      <c r="AD130" s="1002"/>
      <c r="AE130" s="1000"/>
    </row>
    <row r="131" spans="27:31" ht="15" customHeight="1">
      <c r="AA131" s="168">
        <f>IF(AE127,J17,"")</f>
      </c>
      <c r="AB131" s="1080"/>
      <c r="AC131" s="1001"/>
      <c r="AD131" s="1002"/>
      <c r="AE131" s="1000"/>
    </row>
    <row r="132" spans="27:31" ht="15" customHeight="1">
      <c r="AA132" s="165"/>
      <c r="AB132" s="1080"/>
      <c r="AC132" s="1001"/>
      <c r="AD132" s="1002"/>
      <c r="AE132" s="1000"/>
    </row>
    <row r="133" spans="27:31" ht="12.75" customHeight="1">
      <c r="AA133" s="163">
        <v>1</v>
      </c>
      <c r="AB133" s="1080"/>
      <c r="AC133" s="1001"/>
      <c r="AD133" s="1002"/>
      <c r="AE133" s="1000"/>
    </row>
    <row r="134" spans="27:31" ht="12.75" customHeight="1">
      <c r="AA134" s="156" t="s">
        <v>3</v>
      </c>
      <c r="AB134" s="1080">
        <v>18</v>
      </c>
      <c r="AC134" s="1001">
        <v>26</v>
      </c>
      <c r="AD134" s="1002">
        <v>12</v>
      </c>
      <c r="AE134" s="1000" t="b">
        <v>0</v>
      </c>
    </row>
    <row r="135" spans="27:31" ht="15" customHeight="1">
      <c r="AA135" s="164"/>
      <c r="AB135" s="1080"/>
      <c r="AC135" s="1001"/>
      <c r="AD135" s="1002"/>
      <c r="AE135" s="1000"/>
    </row>
    <row r="136" spans="27:31" ht="15" customHeight="1">
      <c r="AA136" s="166">
        <f>IF(AE134,J22,"")</f>
      </c>
      <c r="AB136" s="1080"/>
      <c r="AC136" s="1001"/>
      <c r="AD136" s="1002"/>
      <c r="AE136" s="1000"/>
    </row>
    <row r="137" spans="27:31" ht="12.75" customHeight="1">
      <c r="AA137" s="167" t="s">
        <v>2</v>
      </c>
      <c r="AB137" s="1080"/>
      <c r="AC137" s="1001"/>
      <c r="AD137" s="1002"/>
      <c r="AE137" s="1000"/>
    </row>
    <row r="138" spans="27:31" ht="15" customHeight="1">
      <c r="AA138" s="168">
        <f>IF(AE134,J26,"")</f>
      </c>
      <c r="AB138" s="1080"/>
      <c r="AC138" s="1001"/>
      <c r="AD138" s="1002"/>
      <c r="AE138" s="1000"/>
    </row>
    <row r="139" spans="27:31" ht="15" customHeight="1">
      <c r="AA139" s="165"/>
      <c r="AB139" s="1080"/>
      <c r="AC139" s="1001"/>
      <c r="AD139" s="1002"/>
      <c r="AE139" s="1000"/>
    </row>
    <row r="140" spans="27:31" ht="12.75" customHeight="1">
      <c r="AA140" s="163">
        <v>2</v>
      </c>
      <c r="AB140" s="1080"/>
      <c r="AC140" s="1001"/>
      <c r="AD140" s="1002"/>
      <c r="AE140" s="1000"/>
    </row>
    <row r="141" spans="27:31" ht="12.75" customHeight="1">
      <c r="AA141" s="156" t="s">
        <v>3</v>
      </c>
      <c r="AB141" s="1080">
        <v>19</v>
      </c>
      <c r="AC141" s="1001">
        <v>35</v>
      </c>
      <c r="AD141" s="1002">
        <v>12</v>
      </c>
      <c r="AE141" s="1000" t="b">
        <v>0</v>
      </c>
    </row>
    <row r="142" spans="27:31" ht="15" customHeight="1">
      <c r="AA142" s="157"/>
      <c r="AB142" s="1080"/>
      <c r="AC142" s="1001"/>
      <c r="AD142" s="1002"/>
      <c r="AE142" s="1000"/>
    </row>
    <row r="143" spans="27:31" ht="15" customHeight="1">
      <c r="AA143" s="166">
        <f>IF(AE141,J31,"")</f>
      </c>
      <c r="AB143" s="1080"/>
      <c r="AC143" s="1001"/>
      <c r="AD143" s="1002"/>
      <c r="AE143" s="1000"/>
    </row>
    <row r="144" spans="27:31" ht="12.75" customHeight="1">
      <c r="AA144" s="167" t="s">
        <v>2</v>
      </c>
      <c r="AB144" s="1080"/>
      <c r="AC144" s="1001"/>
      <c r="AD144" s="1002"/>
      <c r="AE144" s="1000"/>
    </row>
    <row r="145" spans="27:31" ht="15" customHeight="1">
      <c r="AA145" s="168">
        <f>IF(AE141,J35,"")</f>
      </c>
      <c r="AB145" s="1080"/>
      <c r="AC145" s="1001"/>
      <c r="AD145" s="1002"/>
      <c r="AE145" s="1000"/>
    </row>
    <row r="146" spans="27:31" ht="15" customHeight="1">
      <c r="AA146" s="162"/>
      <c r="AB146" s="1080"/>
      <c r="AC146" s="1001"/>
      <c r="AD146" s="1002"/>
      <c r="AE146" s="1000"/>
    </row>
    <row r="147" spans="27:31" ht="12.75" customHeight="1">
      <c r="AA147" s="163">
        <v>3</v>
      </c>
      <c r="AB147" s="1080"/>
      <c r="AC147" s="1001"/>
      <c r="AD147" s="1002"/>
      <c r="AE147" s="1000"/>
    </row>
    <row r="148" spans="27:31" ht="12.75" customHeight="1">
      <c r="AA148" s="156" t="s">
        <v>3</v>
      </c>
      <c r="AB148" s="1080">
        <v>20</v>
      </c>
      <c r="AC148" s="1001">
        <v>44</v>
      </c>
      <c r="AD148" s="1002">
        <v>12</v>
      </c>
      <c r="AE148" s="1000" t="b">
        <v>0</v>
      </c>
    </row>
    <row r="149" spans="27:31" ht="15" customHeight="1">
      <c r="AA149" s="164"/>
      <c r="AB149" s="1080"/>
      <c r="AC149" s="1001"/>
      <c r="AD149" s="1002"/>
      <c r="AE149" s="1000"/>
    </row>
    <row r="150" spans="27:31" ht="15" customHeight="1">
      <c r="AA150" s="166">
        <f>IF(AE148,J40,"")</f>
      </c>
      <c r="AB150" s="1080"/>
      <c r="AC150" s="1001"/>
      <c r="AD150" s="1002"/>
      <c r="AE150" s="1000"/>
    </row>
    <row r="151" spans="27:31" ht="12.75" customHeight="1">
      <c r="AA151" s="167" t="s">
        <v>2</v>
      </c>
      <c r="AB151" s="1080"/>
      <c r="AC151" s="1001"/>
      <c r="AD151" s="1002"/>
      <c r="AE151" s="1000"/>
    </row>
    <row r="152" spans="27:31" ht="15" customHeight="1">
      <c r="AA152" s="168">
        <f>IF(AE148,J44,"")</f>
      </c>
      <c r="AB152" s="1080"/>
      <c r="AC152" s="1001"/>
      <c r="AD152" s="1002"/>
      <c r="AE152" s="1000"/>
    </row>
    <row r="153" spans="27:31" ht="15" customHeight="1">
      <c r="AA153" s="165"/>
      <c r="AB153" s="1080"/>
      <c r="AC153" s="1001"/>
      <c r="AD153" s="1002"/>
      <c r="AE153" s="1000"/>
    </row>
    <row r="154" spans="27:31" ht="12.75" customHeight="1">
      <c r="AA154" s="163">
        <v>4</v>
      </c>
      <c r="AB154" s="1080"/>
      <c r="AC154" s="1001"/>
      <c r="AD154" s="1002"/>
      <c r="AE154" s="1000"/>
    </row>
    <row r="155" spans="27:31" ht="12.75" customHeight="1">
      <c r="AA155" s="156" t="s">
        <v>3</v>
      </c>
      <c r="AB155" s="1080">
        <v>21</v>
      </c>
      <c r="AC155" s="1001">
        <v>53</v>
      </c>
      <c r="AD155" s="1002">
        <v>12</v>
      </c>
      <c r="AE155" s="1000" t="b">
        <v>0</v>
      </c>
    </row>
    <row r="156" spans="27:31" ht="15" customHeight="1">
      <c r="AA156" s="164"/>
      <c r="AB156" s="1080"/>
      <c r="AC156" s="1001"/>
      <c r="AD156" s="1002"/>
      <c r="AE156" s="1000"/>
    </row>
    <row r="157" spans="27:31" ht="15" customHeight="1">
      <c r="AA157" s="166">
        <f>IF(AE155,J49,"")</f>
      </c>
      <c r="AB157" s="1080"/>
      <c r="AC157" s="1001"/>
      <c r="AD157" s="1002"/>
      <c r="AE157" s="1000"/>
    </row>
    <row r="158" spans="27:31" ht="12.75" customHeight="1">
      <c r="AA158" s="167" t="s">
        <v>2</v>
      </c>
      <c r="AB158" s="1080"/>
      <c r="AC158" s="1001"/>
      <c r="AD158" s="1002"/>
      <c r="AE158" s="1000"/>
    </row>
    <row r="159" spans="27:31" ht="15" customHeight="1">
      <c r="AA159" s="168">
        <f>IF(AE155,J53,"")</f>
      </c>
      <c r="AB159" s="1080"/>
      <c r="AC159" s="1001"/>
      <c r="AD159" s="1002"/>
      <c r="AE159" s="1000"/>
    </row>
    <row r="160" spans="27:31" ht="15" customHeight="1">
      <c r="AA160" s="165"/>
      <c r="AB160" s="1080"/>
      <c r="AC160" s="1001"/>
      <c r="AD160" s="1002"/>
      <c r="AE160" s="1000"/>
    </row>
    <row r="161" spans="27:31" ht="12.75" customHeight="1">
      <c r="AA161" s="163">
        <v>5</v>
      </c>
      <c r="AB161" s="1080"/>
      <c r="AC161" s="1001"/>
      <c r="AD161" s="1002"/>
      <c r="AE161" s="1000"/>
    </row>
    <row r="162" spans="27:31" ht="12.75" customHeight="1">
      <c r="AA162" s="156" t="s">
        <v>3</v>
      </c>
      <c r="AB162" s="1080">
        <v>22</v>
      </c>
      <c r="AC162" s="1001">
        <v>62</v>
      </c>
      <c r="AD162" s="1002">
        <v>12</v>
      </c>
      <c r="AE162" s="1000" t="b">
        <v>0</v>
      </c>
    </row>
    <row r="163" spans="27:31" ht="15" customHeight="1">
      <c r="AA163" s="164"/>
      <c r="AB163" s="1080"/>
      <c r="AC163" s="1001"/>
      <c r="AD163" s="1002"/>
      <c r="AE163" s="1000"/>
    </row>
    <row r="164" spans="27:31" ht="15" customHeight="1">
      <c r="AA164" s="166">
        <f>IF(AE162,J58,"")</f>
      </c>
      <c r="AB164" s="1080"/>
      <c r="AC164" s="1001"/>
      <c r="AD164" s="1002"/>
      <c r="AE164" s="1000"/>
    </row>
    <row r="165" spans="27:31" ht="12.75" customHeight="1">
      <c r="AA165" s="167" t="s">
        <v>2</v>
      </c>
      <c r="AB165" s="1080"/>
      <c r="AC165" s="1001"/>
      <c r="AD165" s="1002"/>
      <c r="AE165" s="1000"/>
    </row>
    <row r="166" spans="27:31" ht="15" customHeight="1">
      <c r="AA166" s="168">
        <f>IF(AE162,J62,"")</f>
      </c>
      <c r="AB166" s="1080"/>
      <c r="AC166" s="1001"/>
      <c r="AD166" s="1002"/>
      <c r="AE166" s="1000"/>
    </row>
    <row r="167" spans="27:31" ht="15" customHeight="1">
      <c r="AA167" s="165"/>
      <c r="AB167" s="1080"/>
      <c r="AC167" s="1001"/>
      <c r="AD167" s="1002"/>
      <c r="AE167" s="1000"/>
    </row>
    <row r="168" spans="27:31" ht="12.75" customHeight="1">
      <c r="AA168" s="163">
        <v>6</v>
      </c>
      <c r="AB168" s="1080"/>
      <c r="AC168" s="1001"/>
      <c r="AD168" s="1002"/>
      <c r="AE168" s="1000"/>
    </row>
    <row r="169" spans="27:31" ht="12.75" customHeight="1">
      <c r="AA169" s="156" t="s">
        <v>3</v>
      </c>
      <c r="AB169" s="1080">
        <v>23</v>
      </c>
      <c r="AC169" s="1001">
        <v>71</v>
      </c>
      <c r="AD169" s="1002">
        <v>12</v>
      </c>
      <c r="AE169" s="1000" t="b">
        <v>0</v>
      </c>
    </row>
    <row r="170" spans="27:31" ht="15" customHeight="1">
      <c r="AA170" s="164"/>
      <c r="AB170" s="1080"/>
      <c r="AC170" s="1001"/>
      <c r="AD170" s="1002"/>
      <c r="AE170" s="1000"/>
    </row>
    <row r="171" spans="27:31" ht="15" customHeight="1">
      <c r="AA171" s="166">
        <f>IF(AE169,J67,"")</f>
      </c>
      <c r="AB171" s="1080"/>
      <c r="AC171" s="1001"/>
      <c r="AD171" s="1002"/>
      <c r="AE171" s="1000"/>
    </row>
    <row r="172" spans="27:31" ht="12.75" customHeight="1">
      <c r="AA172" s="167" t="s">
        <v>2</v>
      </c>
      <c r="AB172" s="1080"/>
      <c r="AC172" s="1001"/>
      <c r="AD172" s="1002"/>
      <c r="AE172" s="1000"/>
    </row>
    <row r="173" spans="27:31" ht="15" customHeight="1">
      <c r="AA173" s="168">
        <f>IF(AE169,J71,"")</f>
      </c>
      <c r="AB173" s="1080"/>
      <c r="AC173" s="1001"/>
      <c r="AD173" s="1002"/>
      <c r="AE173" s="1000"/>
    </row>
    <row r="174" spans="27:31" ht="15" customHeight="1">
      <c r="AA174" s="165"/>
      <c r="AB174" s="1080"/>
      <c r="AC174" s="1001"/>
      <c r="AD174" s="1002"/>
      <c r="AE174" s="1000"/>
    </row>
    <row r="175" spans="27:31" ht="12.75" customHeight="1">
      <c r="AA175" s="163">
        <v>7</v>
      </c>
      <c r="AB175" s="1080"/>
      <c r="AC175" s="1001"/>
      <c r="AD175" s="1002"/>
      <c r="AE175" s="1000"/>
    </row>
    <row r="176" spans="27:31" ht="12.75" customHeight="1">
      <c r="AA176" s="156" t="s">
        <v>3</v>
      </c>
      <c r="AB176" s="1080">
        <v>24</v>
      </c>
      <c r="AC176" s="1001">
        <v>80</v>
      </c>
      <c r="AD176" s="1002">
        <v>12</v>
      </c>
      <c r="AE176" s="1000" t="b">
        <v>0</v>
      </c>
    </row>
    <row r="177" spans="27:31" ht="15" customHeight="1">
      <c r="AA177" s="164"/>
      <c r="AB177" s="1080"/>
      <c r="AC177" s="1001"/>
      <c r="AD177" s="1002"/>
      <c r="AE177" s="1000"/>
    </row>
    <row r="178" spans="27:31" ht="15" customHeight="1">
      <c r="AA178" s="166">
        <f>IF(AE176,J76,"")</f>
      </c>
      <c r="AB178" s="1080"/>
      <c r="AC178" s="1001"/>
      <c r="AD178" s="1002"/>
      <c r="AE178" s="1000"/>
    </row>
    <row r="179" spans="27:31" ht="12.75" customHeight="1">
      <c r="AA179" s="167" t="s">
        <v>2</v>
      </c>
      <c r="AB179" s="1080"/>
      <c r="AC179" s="1001"/>
      <c r="AD179" s="1002"/>
      <c r="AE179" s="1000"/>
    </row>
    <row r="180" spans="27:31" ht="15" customHeight="1">
      <c r="AA180" s="168">
        <f>IF(AE176,J80,"")</f>
      </c>
      <c r="AB180" s="1080"/>
      <c r="AC180" s="1001"/>
      <c r="AD180" s="1002"/>
      <c r="AE180" s="1000"/>
    </row>
    <row r="181" spans="27:31" ht="15" customHeight="1">
      <c r="AA181" s="165"/>
      <c r="AB181" s="1080"/>
      <c r="AC181" s="1001"/>
      <c r="AD181" s="1002"/>
      <c r="AE181" s="1000"/>
    </row>
    <row r="182" spans="27:31" ht="12.75" customHeight="1">
      <c r="AA182" s="163">
        <v>8</v>
      </c>
      <c r="AB182" s="1080"/>
      <c r="AC182" s="1001"/>
      <c r="AD182" s="1002"/>
      <c r="AE182" s="1000"/>
    </row>
    <row r="183" spans="27:28" ht="12.75" customHeight="1" hidden="1">
      <c r="AA183" s="128"/>
      <c r="AB183" s="1144"/>
    </row>
    <row r="184" spans="27:28" ht="15" customHeight="1" hidden="1">
      <c r="AA184" s="126"/>
      <c r="AB184" s="1144"/>
    </row>
    <row r="185" spans="27:28" ht="15" customHeight="1" hidden="1">
      <c r="AA185" s="129"/>
      <c r="AB185" s="1144"/>
    </row>
    <row r="186" spans="27:28" ht="12.75" customHeight="1" hidden="1">
      <c r="AA186" s="131"/>
      <c r="AB186" s="1144"/>
    </row>
    <row r="187" spans="27:28" ht="15" customHeight="1" hidden="1">
      <c r="AA187" s="125"/>
      <c r="AB187" s="1144"/>
    </row>
    <row r="188" spans="27:28" ht="15" customHeight="1" hidden="1">
      <c r="AA188" s="127"/>
      <c r="AB188" s="1144"/>
    </row>
    <row r="189" spans="27:28" ht="12.75" customHeight="1" hidden="1">
      <c r="AA189" s="132"/>
      <c r="AB189" s="1144"/>
    </row>
    <row r="190" spans="27:28" ht="12.75" customHeight="1" hidden="1">
      <c r="AA190" s="128"/>
      <c r="AB190" s="1144"/>
    </row>
    <row r="191" spans="27:28" ht="15" customHeight="1" hidden="1">
      <c r="AA191" s="126"/>
      <c r="AB191" s="1144"/>
    </row>
    <row r="192" spans="27:28" ht="15" customHeight="1" hidden="1">
      <c r="AA192" s="129"/>
      <c r="AB192" s="1144"/>
    </row>
    <row r="193" spans="27:28" ht="12.75" customHeight="1" hidden="1">
      <c r="AA193" s="131"/>
      <c r="AB193" s="1144"/>
    </row>
    <row r="194" spans="27:28" ht="15" customHeight="1" hidden="1">
      <c r="AA194" s="125"/>
      <c r="AB194" s="1144"/>
    </row>
    <row r="195" spans="27:28" ht="15" customHeight="1" hidden="1">
      <c r="AA195" s="127"/>
      <c r="AB195" s="1144"/>
    </row>
    <row r="196" spans="27:28" ht="12.75" customHeight="1" hidden="1">
      <c r="AA196" s="132"/>
      <c r="AB196" s="1144"/>
    </row>
    <row r="197" spans="27:28" ht="12.75" customHeight="1" hidden="1">
      <c r="AA197" s="128"/>
      <c r="AB197" s="1144"/>
    </row>
    <row r="198" spans="27:28" ht="15" customHeight="1" hidden="1">
      <c r="AA198" s="126"/>
      <c r="AB198" s="1144"/>
    </row>
    <row r="199" spans="27:28" ht="15" customHeight="1" hidden="1">
      <c r="AA199" s="129"/>
      <c r="AB199" s="1144"/>
    </row>
    <row r="200" spans="27:28" ht="12.75" customHeight="1" hidden="1">
      <c r="AA200" s="131"/>
      <c r="AB200" s="1144"/>
    </row>
    <row r="201" spans="27:28" ht="15" customHeight="1" hidden="1">
      <c r="AA201" s="125"/>
      <c r="AB201" s="1144"/>
    </row>
    <row r="202" spans="27:28" ht="15" customHeight="1" hidden="1">
      <c r="AA202" s="127"/>
      <c r="AB202" s="1144"/>
    </row>
    <row r="203" spans="27:28" ht="12.75" customHeight="1" hidden="1">
      <c r="AA203" s="132"/>
      <c r="AB203" s="1144"/>
    </row>
    <row r="204" spans="27:28" ht="12.75" customHeight="1" hidden="1">
      <c r="AA204" s="128"/>
      <c r="AB204" s="1144"/>
    </row>
    <row r="205" spans="27:28" ht="15" customHeight="1" hidden="1">
      <c r="AA205" s="126"/>
      <c r="AB205" s="1144"/>
    </row>
    <row r="206" spans="27:28" ht="15" customHeight="1" hidden="1">
      <c r="AA206" s="129"/>
      <c r="AB206" s="1144"/>
    </row>
    <row r="207" spans="27:28" ht="12.75" customHeight="1" hidden="1">
      <c r="AA207" s="131"/>
      <c r="AB207" s="1144"/>
    </row>
    <row r="208" spans="27:28" ht="15" customHeight="1" hidden="1">
      <c r="AA208" s="125"/>
      <c r="AB208" s="1144"/>
    </row>
    <row r="209" spans="27:28" ht="15" customHeight="1" hidden="1">
      <c r="AA209" s="127"/>
      <c r="AB209" s="1144"/>
    </row>
    <row r="210" spans="27:28" ht="12.75" customHeight="1" hidden="1">
      <c r="AA210" s="132"/>
      <c r="AB210" s="1144"/>
    </row>
    <row r="211" spans="27:28" ht="12.75" customHeight="1" hidden="1">
      <c r="AA211" s="128"/>
      <c r="AB211" s="1144"/>
    </row>
    <row r="212" spans="27:28" ht="15" customHeight="1" hidden="1">
      <c r="AA212" s="126"/>
      <c r="AB212" s="1144"/>
    </row>
    <row r="213" spans="27:28" ht="15" customHeight="1" hidden="1">
      <c r="AA213" s="129"/>
      <c r="AB213" s="1144"/>
    </row>
    <row r="214" spans="27:28" ht="12.75" customHeight="1" hidden="1">
      <c r="AA214" s="131"/>
      <c r="AB214" s="1144"/>
    </row>
    <row r="215" spans="27:28" ht="15" customHeight="1" hidden="1">
      <c r="AA215" s="125"/>
      <c r="AB215" s="1144"/>
    </row>
    <row r="216" spans="27:28" ht="15" customHeight="1" hidden="1">
      <c r="AA216" s="127"/>
      <c r="AB216" s="1144"/>
    </row>
    <row r="217" spans="27:28" ht="12.75" customHeight="1" hidden="1">
      <c r="AA217" s="132"/>
      <c r="AB217" s="1144"/>
    </row>
    <row r="218" spans="27:28" ht="12.75" customHeight="1" hidden="1">
      <c r="AA218" s="128"/>
      <c r="AB218" s="1144"/>
    </row>
    <row r="219" spans="27:28" ht="15" customHeight="1" hidden="1">
      <c r="AA219" s="126"/>
      <c r="AB219" s="1144"/>
    </row>
    <row r="220" spans="27:28" ht="15" customHeight="1" hidden="1">
      <c r="AA220" s="129"/>
      <c r="AB220" s="1144"/>
    </row>
    <row r="221" spans="27:28" ht="12.75" customHeight="1" hidden="1">
      <c r="AA221" s="131"/>
      <c r="AB221" s="1144"/>
    </row>
    <row r="222" spans="27:28" ht="15" customHeight="1" hidden="1">
      <c r="AA222" s="125"/>
      <c r="AB222" s="1144"/>
    </row>
    <row r="223" spans="27:28" ht="15" customHeight="1" hidden="1">
      <c r="AA223" s="127"/>
      <c r="AB223" s="1144"/>
    </row>
    <row r="224" spans="27:28" ht="12.75" customHeight="1" hidden="1">
      <c r="AA224" s="132"/>
      <c r="AB224" s="1144"/>
    </row>
    <row r="225" spans="27:28" ht="12.75" customHeight="1" hidden="1">
      <c r="AA225" s="128"/>
      <c r="AB225" s="1144"/>
    </row>
    <row r="226" spans="27:28" ht="15" customHeight="1" hidden="1">
      <c r="AA226" s="126"/>
      <c r="AB226" s="1144"/>
    </row>
    <row r="227" spans="27:28" ht="15" customHeight="1" hidden="1">
      <c r="AA227" s="129"/>
      <c r="AB227" s="1144"/>
    </row>
    <row r="228" spans="27:28" ht="12.75" customHeight="1" hidden="1">
      <c r="AA228" s="131"/>
      <c r="AB228" s="1144"/>
    </row>
    <row r="229" spans="27:28" ht="15" customHeight="1" hidden="1">
      <c r="AA229" s="125"/>
      <c r="AB229" s="1144"/>
    </row>
    <row r="230" spans="27:28" ht="15" customHeight="1" hidden="1">
      <c r="AA230" s="127"/>
      <c r="AB230" s="1144"/>
    </row>
    <row r="231" spans="27:28" ht="12.75" customHeight="1" hidden="1">
      <c r="AA231" s="132"/>
      <c r="AB231" s="1144"/>
    </row>
    <row r="232" spans="27:28" ht="12.75" customHeight="1" hidden="1">
      <c r="AA232" s="128"/>
      <c r="AB232" s="1144"/>
    </row>
    <row r="233" spans="27:28" ht="15" customHeight="1" hidden="1">
      <c r="AA233" s="126"/>
      <c r="AB233" s="1144"/>
    </row>
    <row r="234" spans="27:28" ht="15" customHeight="1" hidden="1">
      <c r="AA234" s="129"/>
      <c r="AB234" s="1144"/>
    </row>
    <row r="235" spans="27:28" ht="12.75" customHeight="1" hidden="1">
      <c r="AA235" s="131"/>
      <c r="AB235" s="1144"/>
    </row>
    <row r="236" spans="27:28" ht="15" customHeight="1" hidden="1">
      <c r="AA236" s="125"/>
      <c r="AB236" s="1144"/>
    </row>
    <row r="237" spans="27:28" ht="15" customHeight="1" hidden="1">
      <c r="AA237" s="127"/>
      <c r="AB237" s="1144"/>
    </row>
    <row r="238" spans="27:28" ht="12.75" customHeight="1" hidden="1">
      <c r="AA238" s="132"/>
      <c r="AB238" s="1144"/>
    </row>
    <row r="239" ht="12.75">
      <c r="AB239" s="1081">
        <f>MAX(AB15:AB238)</f>
        <v>24</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459">
    <mergeCell ref="AC162:AC168"/>
    <mergeCell ref="AD162:AD168"/>
    <mergeCell ref="AC169:AC175"/>
    <mergeCell ref="AD169:AD175"/>
    <mergeCell ref="AC176:AC182"/>
    <mergeCell ref="AD176:AD182"/>
    <mergeCell ref="AC141:AC147"/>
    <mergeCell ref="AD141:AD147"/>
    <mergeCell ref="AC148:AC154"/>
    <mergeCell ref="AD148:AD154"/>
    <mergeCell ref="AC155:AC161"/>
    <mergeCell ref="AD155:AD161"/>
    <mergeCell ref="AC120:AC126"/>
    <mergeCell ref="AD120:AD126"/>
    <mergeCell ref="AC127:AC133"/>
    <mergeCell ref="AD127:AD133"/>
    <mergeCell ref="AC134:AC140"/>
    <mergeCell ref="AD134:AD140"/>
    <mergeCell ref="AC99:AC105"/>
    <mergeCell ref="AD99:AD105"/>
    <mergeCell ref="AC106:AC112"/>
    <mergeCell ref="AD106:AD112"/>
    <mergeCell ref="AC113:AC119"/>
    <mergeCell ref="AD113:AD119"/>
    <mergeCell ref="AC78:AC84"/>
    <mergeCell ref="AD78:AD84"/>
    <mergeCell ref="AC85:AC91"/>
    <mergeCell ref="AD85:AD91"/>
    <mergeCell ref="AC92:AC98"/>
    <mergeCell ref="AD92:AD98"/>
    <mergeCell ref="AC57:AC63"/>
    <mergeCell ref="AD57:AD63"/>
    <mergeCell ref="AC64:AC70"/>
    <mergeCell ref="AD64:AD70"/>
    <mergeCell ref="AC71:AC77"/>
    <mergeCell ref="AD71:AD77"/>
    <mergeCell ref="AC36:AC42"/>
    <mergeCell ref="AD36:AD42"/>
    <mergeCell ref="AC43:AC49"/>
    <mergeCell ref="AD43:AD49"/>
    <mergeCell ref="AC50:AC56"/>
    <mergeCell ref="AD50:AD56"/>
    <mergeCell ref="AC15:AC21"/>
    <mergeCell ref="AD15:AD21"/>
    <mergeCell ref="AC22:AC28"/>
    <mergeCell ref="AD22:AD28"/>
    <mergeCell ref="AC29:AC35"/>
    <mergeCell ref="AD29:AD35"/>
    <mergeCell ref="AB183:AB189"/>
    <mergeCell ref="AB190:AB196"/>
    <mergeCell ref="AB197:AB203"/>
    <mergeCell ref="AB204:AB210"/>
    <mergeCell ref="AB239:AB245"/>
    <mergeCell ref="AB211:AB217"/>
    <mergeCell ref="AB218:AB224"/>
    <mergeCell ref="AB225:AB231"/>
    <mergeCell ref="AB232:AB238"/>
    <mergeCell ref="AB141:AB147"/>
    <mergeCell ref="AB148:AB154"/>
    <mergeCell ref="AB155:AB161"/>
    <mergeCell ref="AB162:AB168"/>
    <mergeCell ref="AB169:AB175"/>
    <mergeCell ref="AB176:AB182"/>
    <mergeCell ref="AB99:AB105"/>
    <mergeCell ref="AB106:AB112"/>
    <mergeCell ref="AB113:AB119"/>
    <mergeCell ref="AB120:AB126"/>
    <mergeCell ref="AB127:AB133"/>
    <mergeCell ref="AB134:AB140"/>
    <mergeCell ref="AB57:AB63"/>
    <mergeCell ref="AB64:AB70"/>
    <mergeCell ref="AB71:AB77"/>
    <mergeCell ref="AB78:AB84"/>
    <mergeCell ref="AB85:AB91"/>
    <mergeCell ref="AB92:AB98"/>
    <mergeCell ref="AB15:AB21"/>
    <mergeCell ref="AB22:AB28"/>
    <mergeCell ref="AB29:AB35"/>
    <mergeCell ref="AB36:AB42"/>
    <mergeCell ref="AB43:AB49"/>
    <mergeCell ref="AB50:AB56"/>
    <mergeCell ref="E77:E78"/>
    <mergeCell ref="E39:E40"/>
    <mergeCell ref="E41:E42"/>
    <mergeCell ref="H63:H64"/>
    <mergeCell ref="E54:E55"/>
    <mergeCell ref="E50:E51"/>
    <mergeCell ref="G77:G78"/>
    <mergeCell ref="E57:E58"/>
    <mergeCell ref="F57:F58"/>
    <mergeCell ref="G57:G58"/>
    <mergeCell ref="F54:F55"/>
    <mergeCell ref="F50:F51"/>
    <mergeCell ref="J13:J14"/>
    <mergeCell ref="F41:F42"/>
    <mergeCell ref="G23:G24"/>
    <mergeCell ref="H23:H24"/>
    <mergeCell ref="J24:J25"/>
    <mergeCell ref="F18:F19"/>
    <mergeCell ref="F23:F24"/>
    <mergeCell ref="E16:E17"/>
    <mergeCell ref="E18:E19"/>
    <mergeCell ref="E23:E24"/>
    <mergeCell ref="E48:E49"/>
    <mergeCell ref="E43:E44"/>
    <mergeCell ref="G16:G17"/>
    <mergeCell ref="E11:G11"/>
    <mergeCell ref="E12:E13"/>
    <mergeCell ref="E14:E15"/>
    <mergeCell ref="H12:H13"/>
    <mergeCell ref="G12:G13"/>
    <mergeCell ref="G14:G15"/>
    <mergeCell ref="F14:F15"/>
    <mergeCell ref="B54:B55"/>
    <mergeCell ref="C54:C55"/>
    <mergeCell ref="C48:C49"/>
    <mergeCell ref="D50:D51"/>
    <mergeCell ref="D48:D49"/>
    <mergeCell ref="C50:C51"/>
    <mergeCell ref="C39:C40"/>
    <mergeCell ref="B41:B42"/>
    <mergeCell ref="B23:B24"/>
    <mergeCell ref="C23:C24"/>
    <mergeCell ref="C41:C42"/>
    <mergeCell ref="B25:B26"/>
    <mergeCell ref="C25:C26"/>
    <mergeCell ref="B70:B71"/>
    <mergeCell ref="C70:C71"/>
    <mergeCell ref="B72:B73"/>
    <mergeCell ref="C72:C73"/>
    <mergeCell ref="D12:D13"/>
    <mergeCell ref="B12:B13"/>
    <mergeCell ref="C12:C13"/>
    <mergeCell ref="D18:D19"/>
    <mergeCell ref="C18:C19"/>
    <mergeCell ref="B39:B40"/>
    <mergeCell ref="F39:F40"/>
    <mergeCell ref="F43:F44"/>
    <mergeCell ref="P82:Q82"/>
    <mergeCell ref="P88:Q88"/>
    <mergeCell ref="P84:Q84"/>
    <mergeCell ref="P85:Q85"/>
    <mergeCell ref="P86:Q86"/>
    <mergeCell ref="P87:Q87"/>
    <mergeCell ref="H79:H80"/>
    <mergeCell ref="J80:J81"/>
    <mergeCell ref="D39:D40"/>
    <mergeCell ref="D23:D24"/>
    <mergeCell ref="E30:E31"/>
    <mergeCell ref="E34:E35"/>
    <mergeCell ref="E36:E37"/>
    <mergeCell ref="D25:D26"/>
    <mergeCell ref="E25:E26"/>
    <mergeCell ref="F77:F78"/>
    <mergeCell ref="F75:F76"/>
    <mergeCell ref="G75:G76"/>
    <mergeCell ref="H77:H78"/>
    <mergeCell ref="H75:H76"/>
    <mergeCell ref="J76:J77"/>
    <mergeCell ref="J78:J79"/>
    <mergeCell ref="E75:E76"/>
    <mergeCell ref="E63:E64"/>
    <mergeCell ref="G63:G64"/>
    <mergeCell ref="F63:F64"/>
    <mergeCell ref="G68:G69"/>
    <mergeCell ref="E70:E71"/>
    <mergeCell ref="F70:F71"/>
    <mergeCell ref="G70:G71"/>
    <mergeCell ref="C75:C76"/>
    <mergeCell ref="D75:D76"/>
    <mergeCell ref="D77:D78"/>
    <mergeCell ref="D63:D64"/>
    <mergeCell ref="D70:D71"/>
    <mergeCell ref="C63:C64"/>
    <mergeCell ref="N15:N16"/>
    <mergeCell ref="L15:M16"/>
    <mergeCell ref="M17:M18"/>
    <mergeCell ref="B14:B15"/>
    <mergeCell ref="C14:C15"/>
    <mergeCell ref="B16:B17"/>
    <mergeCell ref="B18:B19"/>
    <mergeCell ref="D14:D15"/>
    <mergeCell ref="C16:C17"/>
    <mergeCell ref="D16:D17"/>
    <mergeCell ref="J17:J18"/>
    <mergeCell ref="K17:K18"/>
    <mergeCell ref="B52:B53"/>
    <mergeCell ref="C52:C53"/>
    <mergeCell ref="F48:F49"/>
    <mergeCell ref="F52:F53"/>
    <mergeCell ref="B48:B49"/>
    <mergeCell ref="B50:B51"/>
    <mergeCell ref="E52:E53"/>
    <mergeCell ref="H48:H49"/>
    <mergeCell ref="A7:C7"/>
    <mergeCell ref="G18:G19"/>
    <mergeCell ref="J7:L7"/>
    <mergeCell ref="Q7:W7"/>
    <mergeCell ref="H14:H15"/>
    <mergeCell ref="H18:H19"/>
    <mergeCell ref="H16:H17"/>
    <mergeCell ref="I11:K11"/>
    <mergeCell ref="J15:J16"/>
    <mergeCell ref="K13:K14"/>
    <mergeCell ref="Q2:W2"/>
    <mergeCell ref="F2:P2"/>
    <mergeCell ref="N7:P7"/>
    <mergeCell ref="F6:N6"/>
    <mergeCell ref="F3:Q3"/>
    <mergeCell ref="F4:Q4"/>
    <mergeCell ref="F5:K5"/>
    <mergeCell ref="M5:O5"/>
    <mergeCell ref="N33:N34"/>
    <mergeCell ref="M35:M36"/>
    <mergeCell ref="H41:H42"/>
    <mergeCell ref="J40:J41"/>
    <mergeCell ref="H39:H40"/>
    <mergeCell ref="K35:K36"/>
    <mergeCell ref="J19:J20"/>
    <mergeCell ref="H50:H51"/>
    <mergeCell ref="J49:J50"/>
    <mergeCell ref="J44:J45"/>
    <mergeCell ref="J42:J43"/>
    <mergeCell ref="H43:H44"/>
    <mergeCell ref="J22:J23"/>
    <mergeCell ref="P33:P34"/>
    <mergeCell ref="F1:P1"/>
    <mergeCell ref="F9:P9"/>
    <mergeCell ref="G48:G49"/>
    <mergeCell ref="F16:F17"/>
    <mergeCell ref="F12:F13"/>
    <mergeCell ref="G39:G40"/>
    <mergeCell ref="G41:G42"/>
    <mergeCell ref="G43:G44"/>
    <mergeCell ref="L33:M34"/>
    <mergeCell ref="A12:A19"/>
    <mergeCell ref="P15:P16"/>
    <mergeCell ref="A21:A28"/>
    <mergeCell ref="B21:B22"/>
    <mergeCell ref="C21:C22"/>
    <mergeCell ref="D21:D22"/>
    <mergeCell ref="E21:E22"/>
    <mergeCell ref="F21:F22"/>
    <mergeCell ref="G21:G22"/>
    <mergeCell ref="H21:H22"/>
    <mergeCell ref="K22:K23"/>
    <mergeCell ref="P22:P23"/>
    <mergeCell ref="Q22:Q23"/>
    <mergeCell ref="L24:M25"/>
    <mergeCell ref="N24:N25"/>
    <mergeCell ref="P24:P25"/>
    <mergeCell ref="G27:G28"/>
    <mergeCell ref="H27:H28"/>
    <mergeCell ref="J28:J29"/>
    <mergeCell ref="F25:F26"/>
    <mergeCell ref="G25:G26"/>
    <mergeCell ref="H25:H26"/>
    <mergeCell ref="J26:J27"/>
    <mergeCell ref="B36:B37"/>
    <mergeCell ref="C36:C37"/>
    <mergeCell ref="D36:D37"/>
    <mergeCell ref="K26:K27"/>
    <mergeCell ref="M26:M27"/>
    <mergeCell ref="B27:B28"/>
    <mergeCell ref="C27:C28"/>
    <mergeCell ref="D27:D28"/>
    <mergeCell ref="E27:E28"/>
    <mergeCell ref="F27:F28"/>
    <mergeCell ref="F30:F31"/>
    <mergeCell ref="G30:G31"/>
    <mergeCell ref="H30:H31"/>
    <mergeCell ref="J31:J32"/>
    <mergeCell ref="A30:A37"/>
    <mergeCell ref="B30:B31"/>
    <mergeCell ref="C30:C31"/>
    <mergeCell ref="D30:D31"/>
    <mergeCell ref="C34:C35"/>
    <mergeCell ref="D34:D35"/>
    <mergeCell ref="K31:K32"/>
    <mergeCell ref="B32:B33"/>
    <mergeCell ref="C32:C33"/>
    <mergeCell ref="D32:D33"/>
    <mergeCell ref="E32:E33"/>
    <mergeCell ref="F32:F33"/>
    <mergeCell ref="G32:G33"/>
    <mergeCell ref="H32:H33"/>
    <mergeCell ref="J33:J34"/>
    <mergeCell ref="B34:B35"/>
    <mergeCell ref="F34:F35"/>
    <mergeCell ref="G34:G35"/>
    <mergeCell ref="H34:H35"/>
    <mergeCell ref="J35:J36"/>
    <mergeCell ref="F36:F37"/>
    <mergeCell ref="G36:G37"/>
    <mergeCell ref="H36:H37"/>
    <mergeCell ref="J37:J38"/>
    <mergeCell ref="P40:P41"/>
    <mergeCell ref="L42:M43"/>
    <mergeCell ref="N42:N43"/>
    <mergeCell ref="P42:P43"/>
    <mergeCell ref="M44:M45"/>
    <mergeCell ref="B45:B46"/>
    <mergeCell ref="C45:C46"/>
    <mergeCell ref="B43:B44"/>
    <mergeCell ref="H45:H46"/>
    <mergeCell ref="J46:J47"/>
    <mergeCell ref="D45:D46"/>
    <mergeCell ref="E45:E46"/>
    <mergeCell ref="F45:F46"/>
    <mergeCell ref="G45:G46"/>
    <mergeCell ref="A39:A46"/>
    <mergeCell ref="K40:K41"/>
    <mergeCell ref="K44:K45"/>
    <mergeCell ref="C43:C44"/>
    <mergeCell ref="D41:D42"/>
    <mergeCell ref="D43:D44"/>
    <mergeCell ref="N51:N52"/>
    <mergeCell ref="P51:P52"/>
    <mergeCell ref="K53:K54"/>
    <mergeCell ref="M53:M54"/>
    <mergeCell ref="L51:M52"/>
    <mergeCell ref="A48:A55"/>
    <mergeCell ref="K49:K50"/>
    <mergeCell ref="J55:J56"/>
    <mergeCell ref="D52:D53"/>
    <mergeCell ref="D54:D55"/>
    <mergeCell ref="G50:G51"/>
    <mergeCell ref="G52:G53"/>
    <mergeCell ref="G54:G55"/>
    <mergeCell ref="J53:J54"/>
    <mergeCell ref="J51:J52"/>
    <mergeCell ref="H54:H55"/>
    <mergeCell ref="H52:H53"/>
    <mergeCell ref="F59:F60"/>
    <mergeCell ref="G59:G60"/>
    <mergeCell ref="H59:H60"/>
    <mergeCell ref="B57:B58"/>
    <mergeCell ref="C57:C58"/>
    <mergeCell ref="D57:D58"/>
    <mergeCell ref="L60:M61"/>
    <mergeCell ref="N60:N61"/>
    <mergeCell ref="P60:P61"/>
    <mergeCell ref="H57:H58"/>
    <mergeCell ref="K58:K59"/>
    <mergeCell ref="P58:P59"/>
    <mergeCell ref="J58:J59"/>
    <mergeCell ref="K62:K63"/>
    <mergeCell ref="B61:B62"/>
    <mergeCell ref="C61:C62"/>
    <mergeCell ref="D61:D62"/>
    <mergeCell ref="E61:E62"/>
    <mergeCell ref="J60:J61"/>
    <mergeCell ref="B59:B60"/>
    <mergeCell ref="C59:C60"/>
    <mergeCell ref="D59:D60"/>
    <mergeCell ref="E59:E60"/>
    <mergeCell ref="M62:M63"/>
    <mergeCell ref="A66:A73"/>
    <mergeCell ref="B66:B67"/>
    <mergeCell ref="C66:C67"/>
    <mergeCell ref="D66:D67"/>
    <mergeCell ref="E66:E67"/>
    <mergeCell ref="F66:F67"/>
    <mergeCell ref="G66:G67"/>
    <mergeCell ref="A57:A64"/>
    <mergeCell ref="F68:F69"/>
    <mergeCell ref="J62:J63"/>
    <mergeCell ref="J64:J65"/>
    <mergeCell ref="B68:B69"/>
    <mergeCell ref="C68:C69"/>
    <mergeCell ref="D68:D69"/>
    <mergeCell ref="E68:E69"/>
    <mergeCell ref="F61:F62"/>
    <mergeCell ref="G61:G62"/>
    <mergeCell ref="H61:H62"/>
    <mergeCell ref="B63:B64"/>
    <mergeCell ref="H66:H67"/>
    <mergeCell ref="J67:J68"/>
    <mergeCell ref="K67:K68"/>
    <mergeCell ref="H70:H71"/>
    <mergeCell ref="J71:J72"/>
    <mergeCell ref="K71:K72"/>
    <mergeCell ref="H72:H73"/>
    <mergeCell ref="D72:D73"/>
    <mergeCell ref="E72:E73"/>
    <mergeCell ref="F72:F73"/>
    <mergeCell ref="G72:G73"/>
    <mergeCell ref="H68:H69"/>
    <mergeCell ref="N69:N70"/>
    <mergeCell ref="M71:M72"/>
    <mergeCell ref="P76:P77"/>
    <mergeCell ref="L78:M79"/>
    <mergeCell ref="N78:N79"/>
    <mergeCell ref="P78:P79"/>
    <mergeCell ref="J73:J74"/>
    <mergeCell ref="J69:J70"/>
    <mergeCell ref="L69:M70"/>
    <mergeCell ref="P69:P70"/>
    <mergeCell ref="K76:K77"/>
    <mergeCell ref="K80:K81"/>
    <mergeCell ref="A75:A82"/>
    <mergeCell ref="B79:B80"/>
    <mergeCell ref="C79:C80"/>
    <mergeCell ref="D79:D80"/>
    <mergeCell ref="E79:E80"/>
    <mergeCell ref="F79:F80"/>
    <mergeCell ref="B77:B78"/>
    <mergeCell ref="C77:C78"/>
    <mergeCell ref="B75:B76"/>
    <mergeCell ref="M80:M81"/>
    <mergeCell ref="B81:B82"/>
    <mergeCell ref="C81:C82"/>
    <mergeCell ref="D81:D82"/>
    <mergeCell ref="E81:E82"/>
    <mergeCell ref="F81:F82"/>
    <mergeCell ref="G81:G82"/>
    <mergeCell ref="H81:H82"/>
    <mergeCell ref="J82:J83"/>
    <mergeCell ref="G79:G80"/>
    <mergeCell ref="P93:Q93"/>
    <mergeCell ref="P94:Q94"/>
    <mergeCell ref="P95:Q95"/>
    <mergeCell ref="H96:J96"/>
    <mergeCell ref="P96:Q96"/>
    <mergeCell ref="P89:Q89"/>
    <mergeCell ref="P90:Q90"/>
    <mergeCell ref="P91:Q91"/>
    <mergeCell ref="P92:Q92"/>
    <mergeCell ref="H100:J100"/>
    <mergeCell ref="P100:Q100"/>
    <mergeCell ref="H97:J97"/>
    <mergeCell ref="P97:Q97"/>
    <mergeCell ref="P98:Q98"/>
    <mergeCell ref="H99:J99"/>
    <mergeCell ref="P99:Q99"/>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s>
  <conditionalFormatting sqref="G75 G66 G30 G39 G48 G57 G12:G19 G21:G28 G34:G36 G41:G45 G50:G54 G61:G63 G68:G72 G77:G81">
    <cfRule type="expression" priority="1" dxfId="287" stopIfTrue="1">
      <formula>COUNTIF($P$85:$Q$100,F12)&gt;0</formula>
    </cfRule>
  </conditionalFormatting>
  <conditionalFormatting sqref="AA187 AA194 AA201 AA208 AA215 AA222 AA229 AA236 AA54 AA47 AA19 AA26 AA40 AA89 AA82 AA33 AA61 AA68 AA75 AA131 AA124 AA96 AA103 AA110 AA117 AA173 AA166 AA138 AA145 AA152 AA159 AA180">
    <cfRule type="expression" priority="2" dxfId="0" stopIfTrue="1">
      <formula>AA18&lt;&gt;"против"</formula>
    </cfRule>
  </conditionalFormatting>
  <conditionalFormatting sqref="AA185 AA192 AA199 AA206 AA213 AA220 AA227 AA234 AA17 AA24 AA38 AA45 AA52 AA31 AA59 AA66 AA73 AA80 AA87 AA94 AA101 AA108 AA115 AA122 AA129 AA136 AA143 AA150 AA157 AA164 AA171 AA178">
    <cfRule type="expression" priority="3" dxfId="0" stopIfTrue="1">
      <formula>AA18&lt;&gt;"против"</formula>
    </cfRule>
  </conditionalFormatting>
  <conditionalFormatting sqref="AA184 AA191 AA198 AA205 AA212 AA219 AA226 AA233 AA16 AA23 AA37 AA44 AA51 AA58 AA65 AA72 AA79 AA86 AA93 AA100 AA107 AA114 AA121 AA128 AA135 AA142 AA149 AA156 AA163 AA170 AA177 AA30">
    <cfRule type="expression" priority="4" dxfId="0" stopIfTrue="1">
      <formula>AA18&lt;&gt;"против"</formula>
    </cfRule>
  </conditionalFormatting>
  <conditionalFormatting sqref="AA188 AA195 AA202 AA209 AA216 AA223 AA230 AA237 AA20 AA27 AA41 AA48 AA62 AA69 AA76 AA83 AA90 AA104 AA111 AA118 AA125 AA132 AA146 AA153 AA160 AA167 AA174 AA181 AA55 AA97 AA139 AA34">
    <cfRule type="expression" priority="5" dxfId="0" stopIfTrue="1">
      <formula>AA18&lt;&gt;"против"</formula>
    </cfRule>
  </conditionalFormatting>
  <conditionalFormatting sqref="P46:Q46 O75:P75 O73:P73 O21:P21 O37:P37 P66:Q66 O57:P57 O39:P39 P64:Q64 O19:P19 P48:Q48 O55:P55">
    <cfRule type="expression" priority="6" dxfId="287" stopIfTrue="1">
      <formula>COUNTIF($P$85:$Q$92,O19)&gt;0</formula>
    </cfRule>
  </conditionalFormatting>
  <conditionalFormatting sqref="I15 O76 I24 I28 I33 I19 I42 I46 I51 I37 I60 I64 I69 I55 I78 I82 L80 L71 O58 L62 L53 O40 L35 L44 O22 L17 L26 I73">
    <cfRule type="cellIs" priority="7" dxfId="289" operator="notEqual" stopIfTrue="1">
      <formula>0</formula>
    </cfRule>
  </conditionalFormatting>
  <conditionalFormatting sqref="B59:B62 B23:B26 B32:B35 B41:B44 B68:B71 B50:B53 B14:B17 B77:B80">
    <cfRule type="expression" priority="8" dxfId="287" stopIfTrue="1">
      <formula>COUNTIF($P$85:$Q$92,$F$12)&lt;&gt;0</formula>
    </cfRule>
  </conditionalFormatting>
  <conditionalFormatting sqref="F12:F19 F21:F28 F30:F37 F39:F46 F48:F55 F57:F58 F61:F64 F66:F73 F75:F82">
    <cfRule type="expression" priority="9" dxfId="287" stopIfTrue="1">
      <formula>COUNTIF($P$85:$Q$100,F12)&gt;0</formula>
    </cfRule>
  </conditionalFormatting>
  <conditionalFormatting sqref="D12:D19 D21:D28 D30:D37 D75:D82 D48:D55 D57:D64 D66:D73 D39:D46">
    <cfRule type="expression" priority="10" dxfId="288" stopIfTrue="1">
      <formula>AND(D12&lt;&gt;"Х",COUNTIF($D$12:$D$83,D12)&gt;1)</formula>
    </cfRule>
  </conditionalFormatting>
  <conditionalFormatting sqref="B18:B19 B12:B13 B21:B22 B27:B28 B30:B31 B36:B37 B39:B40 B45:B46 B48:B49 B54:B55 B57:B58 B63:B64 B66:B67 B72:B73 B75:B76 B81:B82">
    <cfRule type="expression" priority="11" dxfId="287" stopIfTrue="1">
      <formula>COUNTIF($P$85:$Q$100,$F$12)&lt;&gt;0</formula>
    </cfRule>
  </conditionalFormatting>
  <conditionalFormatting sqref="AA186 AA193 AA200 AA207 AA214 AA221 AA228 AA235 AA53 AA46 AA39 AA25 AA18 AA88 AA81 AA74 AA67 AA60 AA32 AA130 AA123 AA116 AA109 AA102 AA95 AA172 AA165 AA158 AA151 AA144 AA137 AA179">
    <cfRule type="cellIs" priority="12" dxfId="0" operator="notEqual" stopIfTrue="1">
      <formula>"против"</formula>
    </cfRule>
  </conditionalFormatting>
  <conditionalFormatting sqref="F59:F60">
    <cfRule type="expression" priority="13" dxfId="287" stopIfTrue="1">
      <formula>COUNTIF($P$85:$Q$100,F57)&gt;0</formula>
    </cfRule>
  </conditionalFormatting>
  <conditionalFormatting sqref="G59:G60 G32:G33">
    <cfRule type="expression" priority="14" dxfId="287" stopIfTrue="1">
      <formula>COUNTIF($P$85:$Q$100,F30)&gt;0</formula>
    </cfRule>
  </conditionalFormatting>
  <conditionalFormatting sqref="J13:J14 J17:J18 J22:J23 J26:J27 J31:J32 J35:J36 J40:J41 J44:J45 J49:J50 J53:J54 J58:J59 J62:J63 J67:J68 J71:J72 J76:J77 J80:J81 L15:M16 L24:M25 L33:M34 L42:M43 L51:M52 L60:M61 L69:M70 L78:M79">
    <cfRule type="expression" priority="15" dxfId="287" stopIfTrue="1">
      <formula>COUNTIF($P$85:$Q$100,J13)&gt;0</formula>
    </cfRule>
    <cfRule type="expression" priority="16" dxfId="290" stopIfTrue="1">
      <formula>LEFT(J13,4)="поб."</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legacyDrawing r:id="rId1"/>
</worksheet>
</file>

<file path=xl/worksheets/sheet13.xml><?xml version="1.0" encoding="utf-8"?>
<worksheet xmlns="http://schemas.openxmlformats.org/spreadsheetml/2006/main" xmlns:r="http://schemas.openxmlformats.org/officeDocument/2006/relationships">
  <sheetPr codeName="Лист13">
    <pageSetUpPr fitToPage="1"/>
  </sheetPr>
  <dimension ref="A1:AE245"/>
  <sheetViews>
    <sheetView showGridLines="0" showRowColHeaders="0" showZeros="0" zoomScalePageLayoutView="0" workbookViewId="0" topLeftCell="A1">
      <pane ySplit="10" topLeftCell="A11" activePane="bottomLeft" state="frozen"/>
      <selection pane="topLeft" activeCell="O50" sqref="O50:R52"/>
      <selection pane="bottomLeft" activeCell="A1" sqref="A1"/>
    </sheetView>
  </sheetViews>
  <sheetFormatPr defaultColWidth="9.00390625" defaultRowHeight="12.75"/>
  <cols>
    <col min="1" max="1" width="5.75390625" style="170" customWidth="1"/>
    <col min="2" max="2" width="6.875" style="170" customWidth="1"/>
    <col min="3" max="3" width="6.25390625" style="220" hidden="1" customWidth="1"/>
    <col min="4" max="4" width="14.75390625" style="144" customWidth="1"/>
    <col min="5" max="5" width="4.75390625" style="144" customWidth="1"/>
    <col min="6" max="6" width="12.00390625" style="144" customWidth="1"/>
    <col min="7" max="7" width="0.875" style="170" customWidth="1"/>
    <col min="8" max="9" width="7.75390625" style="170" customWidth="1"/>
    <col min="10" max="10" width="4.75390625" style="170" hidden="1" customWidth="1"/>
    <col min="11" max="11" width="0.875" style="170" customWidth="1"/>
    <col min="12" max="13" width="7.75390625" style="170" customWidth="1"/>
    <col min="14" max="14" width="4.75390625" style="170" hidden="1" customWidth="1"/>
    <col min="15" max="15" width="0.875" style="170" customWidth="1"/>
    <col min="16" max="17" width="7.75390625" style="144" customWidth="1"/>
    <col min="18" max="18" width="4.75390625" style="144" hidden="1" customWidth="1"/>
    <col min="19" max="19" width="0.875" style="144" customWidth="1"/>
    <col min="20" max="21" width="7.75390625" style="152" customWidth="1"/>
    <col min="22" max="22" width="4.75390625" style="152" hidden="1" customWidth="1"/>
    <col min="23" max="23" width="1.12109375" style="144" customWidth="1"/>
    <col min="24" max="24" width="10.125" style="170" customWidth="1"/>
    <col min="25" max="26" width="9.125" style="170" customWidth="1"/>
    <col min="27" max="27" width="34.375" style="145" hidden="1" customWidth="1"/>
    <col min="28" max="28" width="0" style="145" hidden="1" customWidth="1"/>
    <col min="29" max="31" width="0" style="170" hidden="1" customWidth="1"/>
    <col min="32" max="16384" width="9.125" style="170" customWidth="1"/>
  </cols>
  <sheetData>
    <row r="1" spans="1:26" ht="33.75" customHeight="1">
      <c r="A1" s="213"/>
      <c r="B1" s="553"/>
      <c r="C1" s="553"/>
      <c r="D1" s="1074"/>
      <c r="E1" s="1074"/>
      <c r="F1" s="1074"/>
      <c r="G1" s="1074"/>
      <c r="H1" s="1074"/>
      <c r="I1" s="1074"/>
      <c r="J1" s="1074"/>
      <c r="K1" s="1074"/>
      <c r="L1" s="1074"/>
      <c r="M1" s="1074"/>
      <c r="N1" s="1074"/>
      <c r="O1" s="1074"/>
      <c r="P1" s="1074"/>
      <c r="Q1" s="1074"/>
      <c r="R1" s="1074"/>
      <c r="S1" s="1074"/>
      <c r="T1" s="1074"/>
      <c r="U1" s="737"/>
      <c r="V1" s="553"/>
      <c r="W1" s="553"/>
      <c r="X1" s="239"/>
      <c r="Y1" s="239"/>
      <c r="Z1" s="239"/>
    </row>
    <row r="2" spans="1:28" s="217" customFormat="1" ht="23.25" customHeight="1">
      <c r="A2" s="815"/>
      <c r="B2" s="815"/>
      <c r="C2" s="291"/>
      <c r="D2" s="1070"/>
      <c r="E2" s="1070"/>
      <c r="F2" s="1070"/>
      <c r="G2" s="1070"/>
      <c r="H2" s="1070"/>
      <c r="I2" s="1070"/>
      <c r="J2" s="1070"/>
      <c r="K2" s="1070"/>
      <c r="L2" s="1070"/>
      <c r="M2" s="1070"/>
      <c r="N2" s="1070"/>
      <c r="O2" s="1070"/>
      <c r="P2" s="1070"/>
      <c r="Q2" s="1070"/>
      <c r="R2" s="1070"/>
      <c r="S2" s="1070"/>
      <c r="T2" s="1070"/>
      <c r="U2" s="216"/>
      <c r="V2" s="216"/>
      <c r="W2" s="816"/>
      <c r="X2" s="712"/>
      <c r="Y2" s="712"/>
      <c r="Z2" s="712"/>
      <c r="AA2" s="148"/>
      <c r="AB2" s="148"/>
    </row>
    <row r="3" spans="1:28" s="217" customFormat="1" ht="8.25" customHeight="1">
      <c r="A3" s="712"/>
      <c r="B3" s="712"/>
      <c r="C3" s="489"/>
      <c r="D3" s="1217"/>
      <c r="E3" s="1217"/>
      <c r="F3" s="1217"/>
      <c r="G3" s="1217"/>
      <c r="H3" s="1217"/>
      <c r="I3" s="1217"/>
      <c r="J3" s="1217"/>
      <c r="K3" s="1217"/>
      <c r="L3" s="1217"/>
      <c r="M3" s="1217"/>
      <c r="N3" s="1217"/>
      <c r="O3" s="1217"/>
      <c r="P3" s="1217"/>
      <c r="Q3" s="1217"/>
      <c r="R3" s="1217"/>
      <c r="S3" s="1217"/>
      <c r="T3" s="1217"/>
      <c r="U3" s="817"/>
      <c r="V3" s="817"/>
      <c r="W3" s="148"/>
      <c r="X3" s="712"/>
      <c r="Y3" s="712"/>
      <c r="Z3" s="712"/>
      <c r="AA3" s="148"/>
      <c r="AB3" s="148"/>
    </row>
    <row r="4" spans="1:28" ht="11.25" customHeight="1">
      <c r="A4" s="239"/>
      <c r="B4" s="239"/>
      <c r="C4" s="239"/>
      <c r="D4" s="1210"/>
      <c r="E4" s="1210"/>
      <c r="F4" s="1210"/>
      <c r="G4" s="1210"/>
      <c r="H4" s="1210"/>
      <c r="I4" s="1210"/>
      <c r="J4" s="1210"/>
      <c r="K4" s="1210"/>
      <c r="L4" s="1210"/>
      <c r="M4" s="1210"/>
      <c r="N4" s="1210"/>
      <c r="O4" s="1210"/>
      <c r="P4" s="1210"/>
      <c r="Q4" s="1210"/>
      <c r="R4" s="1210"/>
      <c r="S4" s="1210"/>
      <c r="T4" s="1210"/>
      <c r="U4" s="716"/>
      <c r="V4" s="716"/>
      <c r="W4" s="802"/>
      <c r="X4" s="239"/>
      <c r="Y4" s="239"/>
      <c r="Z4" s="239"/>
      <c r="AA4" s="148"/>
      <c r="AB4" s="148"/>
    </row>
    <row r="5" spans="1:26" ht="12" customHeight="1">
      <c r="A5" s="239"/>
      <c r="B5" s="239"/>
      <c r="C5" s="205"/>
      <c r="D5" s="145"/>
      <c r="E5" s="145"/>
      <c r="F5" s="145"/>
      <c r="G5" s="239"/>
      <c r="H5" s="1184"/>
      <c r="I5" s="1184"/>
      <c r="J5" s="1184"/>
      <c r="K5" s="1184"/>
      <c r="L5" s="1184"/>
      <c r="M5" s="404"/>
      <c r="N5" s="1155"/>
      <c r="O5" s="1155"/>
      <c r="P5" s="1155"/>
      <c r="Q5" s="1155"/>
      <c r="R5" s="1155"/>
      <c r="S5" s="222"/>
      <c r="T5" s="1183"/>
      <c r="U5" s="1183"/>
      <c r="V5" s="1183"/>
      <c r="W5" s="145"/>
      <c r="X5" s="239"/>
      <c r="Y5" s="239"/>
      <c r="Z5" s="239"/>
    </row>
    <row r="6" spans="1:28" s="224" customFormat="1" ht="21" customHeight="1">
      <c r="A6" s="803"/>
      <c r="B6" s="803"/>
      <c r="C6" s="803"/>
      <c r="D6" s="803"/>
      <c r="E6" s="1179"/>
      <c r="F6" s="1179"/>
      <c r="G6" s="818"/>
      <c r="H6" s="1180"/>
      <c r="I6" s="1180"/>
      <c r="J6" s="1180"/>
      <c r="K6" s="819"/>
      <c r="L6" s="1058"/>
      <c r="M6" s="1058"/>
      <c r="N6" s="1058"/>
      <c r="O6" s="223"/>
      <c r="P6" s="1214"/>
      <c r="Q6" s="1214"/>
      <c r="R6" s="1214"/>
      <c r="S6" s="820"/>
      <c r="T6" s="1179"/>
      <c r="U6" s="1179"/>
      <c r="V6" s="1179"/>
      <c r="W6" s="1179"/>
      <c r="X6" s="715"/>
      <c r="Y6" s="715"/>
      <c r="Z6" s="715"/>
      <c r="AA6" s="145"/>
      <c r="AB6" s="145"/>
    </row>
    <row r="7" spans="1:28" ht="18" customHeight="1">
      <c r="A7" s="553"/>
      <c r="B7" s="553"/>
      <c r="C7" s="804"/>
      <c r="D7" s="1074"/>
      <c r="E7" s="1074"/>
      <c r="F7" s="1074"/>
      <c r="G7" s="1074"/>
      <c r="H7" s="1074"/>
      <c r="I7" s="1074"/>
      <c r="J7" s="1074"/>
      <c r="K7" s="1074"/>
      <c r="L7" s="1074"/>
      <c r="M7" s="1074"/>
      <c r="N7" s="1074"/>
      <c r="O7" s="1074"/>
      <c r="P7" s="1074"/>
      <c r="Q7" s="1074"/>
      <c r="R7" s="1074"/>
      <c r="S7" s="1074"/>
      <c r="T7" s="1074"/>
      <c r="U7" s="737"/>
      <c r="V7" s="553"/>
      <c r="W7" s="553"/>
      <c r="X7" s="239"/>
      <c r="Y7" s="239"/>
      <c r="Z7" s="239"/>
      <c r="AA7" s="151"/>
      <c r="AB7" s="151"/>
    </row>
    <row r="8" spans="1:26" ht="6" customHeight="1">
      <c r="A8" s="1186"/>
      <c r="B8" s="1189"/>
      <c r="C8" s="1211"/>
      <c r="D8" s="1215"/>
      <c r="E8" s="1156"/>
      <c r="F8" s="1156"/>
      <c r="G8" s="567"/>
      <c r="H8" s="568"/>
      <c r="I8" s="568"/>
      <c r="J8" s="205"/>
      <c r="K8" s="205"/>
      <c r="L8" s="205"/>
      <c r="M8" s="205"/>
      <c r="N8" s="205"/>
      <c r="O8" s="205"/>
      <c r="P8" s="566"/>
      <c r="Q8" s="566"/>
      <c r="R8" s="566"/>
      <c r="S8" s="566"/>
      <c r="T8" s="586"/>
      <c r="U8" s="586"/>
      <c r="V8" s="586"/>
      <c r="W8" s="566"/>
      <c r="X8" s="239"/>
      <c r="Y8" s="239"/>
      <c r="Z8" s="239"/>
    </row>
    <row r="9" spans="1:26" ht="10.5" customHeight="1">
      <c r="A9" s="1187"/>
      <c r="B9" s="1190"/>
      <c r="C9" s="1212"/>
      <c r="D9" s="1215"/>
      <c r="E9" s="1156"/>
      <c r="F9" s="1156"/>
      <c r="G9" s="567"/>
      <c r="H9" s="548"/>
      <c r="I9" s="1146"/>
      <c r="J9" s="1146"/>
      <c r="K9" s="1146"/>
      <c r="L9" s="1146"/>
      <c r="M9" s="1146"/>
      <c r="N9" s="1146"/>
      <c r="O9" s="1146"/>
      <c r="P9" s="1146"/>
      <c r="Q9" s="1146"/>
      <c r="R9" s="1146"/>
      <c r="S9" s="1146"/>
      <c r="T9" s="1146"/>
      <c r="U9" s="1156"/>
      <c r="V9" s="1156"/>
      <c r="W9" s="1156"/>
      <c r="X9" s="1156"/>
      <c r="Y9" s="239"/>
      <c r="Z9" s="239"/>
    </row>
    <row r="10" spans="1:28" s="225" customFormat="1" ht="10.5" customHeight="1">
      <c r="A10" s="1188"/>
      <c r="B10" s="1191"/>
      <c r="C10" s="1213"/>
      <c r="D10" s="1216"/>
      <c r="E10" s="1157"/>
      <c r="F10" s="1157"/>
      <c r="G10" s="570"/>
      <c r="H10" s="571"/>
      <c r="I10" s="1145"/>
      <c r="J10" s="1145"/>
      <c r="K10" s="1145"/>
      <c r="L10" s="1145"/>
      <c r="M10" s="1145"/>
      <c r="N10" s="1145"/>
      <c r="O10" s="1145"/>
      <c r="P10" s="1145"/>
      <c r="Q10" s="1145"/>
      <c r="R10" s="1145"/>
      <c r="S10" s="1145"/>
      <c r="T10" s="1145"/>
      <c r="U10" s="1157"/>
      <c r="V10" s="1157"/>
      <c r="W10" s="1157"/>
      <c r="X10" s="1157"/>
      <c r="Y10" s="573"/>
      <c r="Z10" s="573"/>
      <c r="AA10" s="145"/>
      <c r="AB10" s="145"/>
    </row>
    <row r="11" spans="1:28" s="225" customFormat="1" ht="12" customHeight="1">
      <c r="A11" s="1176"/>
      <c r="B11" s="1169"/>
      <c r="C11" s="1171"/>
      <c r="D11" s="1166"/>
      <c r="E11" s="1162"/>
      <c r="F11" s="1162"/>
      <c r="G11" s="226"/>
      <c r="H11" s="572"/>
      <c r="I11" s="572"/>
      <c r="J11" s="227"/>
      <c r="K11" s="227"/>
      <c r="L11" s="227"/>
      <c r="M11" s="227"/>
      <c r="N11" s="227"/>
      <c r="O11" s="227"/>
      <c r="P11" s="821"/>
      <c r="Q11" s="821"/>
      <c r="R11" s="821"/>
      <c r="S11" s="821"/>
      <c r="T11" s="821"/>
      <c r="U11" s="821"/>
      <c r="V11" s="821"/>
      <c r="W11" s="821"/>
      <c r="X11" s="573"/>
      <c r="Y11" s="573"/>
      <c r="Z11" s="573"/>
      <c r="AA11" s="154"/>
      <c r="AB11" s="154"/>
    </row>
    <row r="12" spans="1:28" s="219" customFormat="1" ht="12" customHeight="1">
      <c r="A12" s="1047"/>
      <c r="B12" s="1170"/>
      <c r="C12" s="1172"/>
      <c r="D12" s="1167"/>
      <c r="E12" s="1163"/>
      <c r="F12" s="1163"/>
      <c r="G12" s="1150"/>
      <c r="H12" s="1150"/>
      <c r="I12" s="1150"/>
      <c r="J12" s="1150"/>
      <c r="K12" s="805"/>
      <c r="L12" s="1153"/>
      <c r="M12" s="1153"/>
      <c r="N12" s="1153"/>
      <c r="O12" s="228"/>
      <c r="P12" s="1150"/>
      <c r="Q12" s="1150"/>
      <c r="R12" s="1150"/>
      <c r="S12" s="805"/>
      <c r="T12" s="1150"/>
      <c r="U12" s="1150"/>
      <c r="V12" s="1150"/>
      <c r="W12" s="1178"/>
      <c r="X12" s="574"/>
      <c r="Y12" s="716"/>
      <c r="Z12" s="716"/>
      <c r="AA12" s="154"/>
      <c r="AB12" s="154"/>
    </row>
    <row r="13" spans="1:28" s="219" customFormat="1" ht="12" customHeight="1">
      <c r="A13" s="1041"/>
      <c r="B13" s="1169"/>
      <c r="C13" s="1171"/>
      <c r="D13" s="1166"/>
      <c r="E13" s="1162"/>
      <c r="F13" s="1164"/>
      <c r="G13" s="1175"/>
      <c r="H13" s="1175"/>
      <c r="I13" s="1175"/>
      <c r="J13" s="1175"/>
      <c r="K13" s="805"/>
      <c r="L13" s="1153"/>
      <c r="M13" s="1153"/>
      <c r="N13" s="1153"/>
      <c r="O13" s="228"/>
      <c r="P13" s="1150"/>
      <c r="Q13" s="1150"/>
      <c r="R13" s="1150"/>
      <c r="S13" s="805"/>
      <c r="T13" s="1150"/>
      <c r="U13" s="1150"/>
      <c r="V13" s="1150"/>
      <c r="W13" s="1178"/>
      <c r="X13" s="574"/>
      <c r="Y13" s="716"/>
      <c r="Z13" s="716"/>
      <c r="AA13" s="145"/>
      <c r="AB13" s="145"/>
    </row>
    <row r="14" spans="1:28" s="219" customFormat="1" ht="12" customHeight="1">
      <c r="A14" s="1040"/>
      <c r="B14" s="1170"/>
      <c r="C14" s="1172"/>
      <c r="D14" s="1167"/>
      <c r="E14" s="1163"/>
      <c r="F14" s="1165"/>
      <c r="G14" s="728"/>
      <c r="H14" s="1148"/>
      <c r="I14" s="1148"/>
      <c r="J14" s="1149"/>
      <c r="K14" s="1181"/>
      <c r="L14" s="1150"/>
      <c r="M14" s="1150"/>
      <c r="N14" s="1150"/>
      <c r="O14" s="805"/>
      <c r="P14" s="1150"/>
      <c r="Q14" s="1150"/>
      <c r="R14" s="1150"/>
      <c r="S14" s="805"/>
      <c r="T14" s="1150"/>
      <c r="U14" s="1150"/>
      <c r="V14" s="1150"/>
      <c r="W14" s="1178"/>
      <c r="X14" s="574"/>
      <c r="Y14" s="716"/>
      <c r="Z14" s="716"/>
      <c r="AA14" s="145"/>
      <c r="AB14" s="229"/>
    </row>
    <row r="15" spans="1:31" s="219" customFormat="1" ht="12" customHeight="1">
      <c r="A15" s="1041"/>
      <c r="B15" s="1169"/>
      <c r="C15" s="1171"/>
      <c r="D15" s="1166"/>
      <c r="E15" s="1162"/>
      <c r="F15" s="1173"/>
      <c r="G15" s="797"/>
      <c r="H15" s="1151"/>
      <c r="I15" s="1151"/>
      <c r="J15" s="1152"/>
      <c r="K15" s="1182"/>
      <c r="L15" s="1175"/>
      <c r="M15" s="1175"/>
      <c r="N15" s="1175"/>
      <c r="O15" s="805"/>
      <c r="P15" s="1150"/>
      <c r="Q15" s="1150"/>
      <c r="R15" s="1150"/>
      <c r="S15" s="805"/>
      <c r="T15" s="1150"/>
      <c r="U15" s="1150"/>
      <c r="V15" s="1150"/>
      <c r="W15" s="1178"/>
      <c r="X15" s="574"/>
      <c r="Y15" s="716"/>
      <c r="Z15" s="716"/>
      <c r="AA15" s="156" t="s">
        <v>71</v>
      </c>
      <c r="AB15" s="1080">
        <v>1</v>
      </c>
      <c r="AC15" s="1001">
        <v>14</v>
      </c>
      <c r="AD15" s="1002">
        <v>7</v>
      </c>
      <c r="AE15" s="1000" t="b">
        <v>0</v>
      </c>
    </row>
    <row r="16" spans="1:31" s="219" customFormat="1" ht="12" customHeight="1">
      <c r="A16" s="1040"/>
      <c r="B16" s="1170"/>
      <c r="C16" s="1172"/>
      <c r="D16" s="1167"/>
      <c r="E16" s="1163"/>
      <c r="F16" s="1174"/>
      <c r="G16" s="1150"/>
      <c r="H16" s="1150"/>
      <c r="I16" s="1150"/>
      <c r="J16" s="1168"/>
      <c r="K16" s="565"/>
      <c r="L16" s="1148"/>
      <c r="M16" s="1148"/>
      <c r="N16" s="1149"/>
      <c r="O16" s="808"/>
      <c r="P16" s="1150"/>
      <c r="Q16" s="1150"/>
      <c r="R16" s="1150"/>
      <c r="S16" s="805"/>
      <c r="T16" s="1150"/>
      <c r="U16" s="1150"/>
      <c r="V16" s="1150"/>
      <c r="W16" s="1178"/>
      <c r="X16" s="574"/>
      <c r="Y16" s="716"/>
      <c r="Z16" s="716"/>
      <c r="AA16" s="157"/>
      <c r="AB16" s="1080"/>
      <c r="AC16" s="1001"/>
      <c r="AD16" s="1002"/>
      <c r="AE16" s="1000"/>
    </row>
    <row r="17" spans="1:31" s="219" customFormat="1" ht="12" customHeight="1">
      <c r="A17" s="1041"/>
      <c r="B17" s="1169"/>
      <c r="C17" s="1171"/>
      <c r="D17" s="1166"/>
      <c r="E17" s="1162"/>
      <c r="F17" s="1164"/>
      <c r="G17" s="1175"/>
      <c r="H17" s="1175"/>
      <c r="I17" s="1175"/>
      <c r="J17" s="1185"/>
      <c r="K17" s="806"/>
      <c r="L17" s="1151"/>
      <c r="M17" s="1151"/>
      <c r="N17" s="1152"/>
      <c r="O17" s="808"/>
      <c r="P17" s="1150"/>
      <c r="Q17" s="1150"/>
      <c r="R17" s="1150"/>
      <c r="S17" s="805"/>
      <c r="T17" s="1150"/>
      <c r="U17" s="1150"/>
      <c r="V17" s="1150"/>
      <c r="W17" s="1178"/>
      <c r="X17" s="574"/>
      <c r="Y17" s="716"/>
      <c r="Z17" s="716"/>
      <c r="AA17" s="158">
        <f>IF(AE15,D11,"")</f>
      </c>
      <c r="AB17" s="1080"/>
      <c r="AC17" s="1001"/>
      <c r="AD17" s="1002"/>
      <c r="AE17" s="1000"/>
    </row>
    <row r="18" spans="1:31" s="219" customFormat="1" ht="12" customHeight="1">
      <c r="A18" s="1040"/>
      <c r="B18" s="1170"/>
      <c r="C18" s="1172"/>
      <c r="D18" s="1167"/>
      <c r="E18" s="1163"/>
      <c r="F18" s="1165"/>
      <c r="G18" s="564"/>
      <c r="H18" s="1148"/>
      <c r="I18" s="1148"/>
      <c r="J18" s="1148"/>
      <c r="K18" s="807"/>
      <c r="L18" s="1153"/>
      <c r="M18" s="1153"/>
      <c r="N18" s="1177"/>
      <c r="O18" s="1181"/>
      <c r="P18" s="1150"/>
      <c r="Q18" s="1150"/>
      <c r="R18" s="1150"/>
      <c r="S18" s="805"/>
      <c r="T18" s="1150"/>
      <c r="U18" s="1150"/>
      <c r="V18" s="1150"/>
      <c r="W18" s="1178"/>
      <c r="X18" s="574"/>
      <c r="Y18" s="716"/>
      <c r="Z18" s="716"/>
      <c r="AA18" s="159" t="s">
        <v>2</v>
      </c>
      <c r="AB18" s="1080"/>
      <c r="AC18" s="1001"/>
      <c r="AD18" s="1002"/>
      <c r="AE18" s="1000"/>
    </row>
    <row r="19" spans="1:31" s="219" customFormat="1" ht="12" customHeight="1">
      <c r="A19" s="1041"/>
      <c r="B19" s="1169"/>
      <c r="C19" s="1171"/>
      <c r="D19" s="1166"/>
      <c r="E19" s="1162"/>
      <c r="F19" s="1173"/>
      <c r="G19" s="797"/>
      <c r="H19" s="1151"/>
      <c r="I19" s="1151"/>
      <c r="J19" s="1151"/>
      <c r="K19" s="807"/>
      <c r="L19" s="1153"/>
      <c r="M19" s="1153"/>
      <c r="N19" s="1177"/>
      <c r="O19" s="1182"/>
      <c r="P19" s="1175"/>
      <c r="Q19" s="1175"/>
      <c r="R19" s="1175"/>
      <c r="S19" s="805"/>
      <c r="T19" s="1150"/>
      <c r="U19" s="1150"/>
      <c r="V19" s="1150"/>
      <c r="W19" s="1150"/>
      <c r="X19" s="574"/>
      <c r="Y19" s="716"/>
      <c r="Z19" s="716"/>
      <c r="AA19" s="160">
        <f>IF(AE15,D13,"")</f>
      </c>
      <c r="AB19" s="1080"/>
      <c r="AC19" s="1001"/>
      <c r="AD19" s="1002"/>
      <c r="AE19" s="1000"/>
    </row>
    <row r="20" spans="1:31" s="219" customFormat="1" ht="12" customHeight="1">
      <c r="A20" s="1040"/>
      <c r="B20" s="1170"/>
      <c r="C20" s="1172"/>
      <c r="D20" s="1167"/>
      <c r="E20" s="1163"/>
      <c r="F20" s="1174"/>
      <c r="G20" s="1150"/>
      <c r="H20" s="1150"/>
      <c r="I20" s="1150"/>
      <c r="J20" s="1150"/>
      <c r="K20" s="805"/>
      <c r="L20" s="1153"/>
      <c r="M20" s="1153"/>
      <c r="N20" s="1177"/>
      <c r="O20" s="579"/>
      <c r="P20" s="1148"/>
      <c r="Q20" s="1148"/>
      <c r="R20" s="1149"/>
      <c r="S20" s="808"/>
      <c r="T20" s="1150"/>
      <c r="U20" s="1150"/>
      <c r="V20" s="1150"/>
      <c r="W20" s="1150"/>
      <c r="X20" s="574"/>
      <c r="Y20" s="716"/>
      <c r="Z20" s="716"/>
      <c r="AA20" s="162"/>
      <c r="AB20" s="1080"/>
      <c r="AC20" s="1001"/>
      <c r="AD20" s="1002"/>
      <c r="AE20" s="1000"/>
    </row>
    <row r="21" spans="1:31" s="219" customFormat="1" ht="12" customHeight="1">
      <c r="A21" s="1041"/>
      <c r="B21" s="1169"/>
      <c r="C21" s="1171"/>
      <c r="D21" s="1166"/>
      <c r="E21" s="1162"/>
      <c r="F21" s="1164"/>
      <c r="G21" s="1175"/>
      <c r="H21" s="1175"/>
      <c r="I21" s="1175"/>
      <c r="J21" s="1175"/>
      <c r="K21" s="805"/>
      <c r="L21" s="1153"/>
      <c r="M21" s="1153"/>
      <c r="N21" s="1177"/>
      <c r="O21" s="230"/>
      <c r="P21" s="1151"/>
      <c r="Q21" s="1151"/>
      <c r="R21" s="1152"/>
      <c r="S21" s="808"/>
      <c r="T21" s="1150"/>
      <c r="U21" s="1150"/>
      <c r="V21" s="1150"/>
      <c r="W21" s="1150"/>
      <c r="X21" s="574"/>
      <c r="Y21" s="716"/>
      <c r="Z21" s="716"/>
      <c r="AA21" s="163">
        <v>1</v>
      </c>
      <c r="AB21" s="1080"/>
      <c r="AC21" s="1001"/>
      <c r="AD21" s="1002"/>
      <c r="AE21" s="1000"/>
    </row>
    <row r="22" spans="1:31" s="219" customFormat="1" ht="12" customHeight="1">
      <c r="A22" s="1040"/>
      <c r="B22" s="1170"/>
      <c r="C22" s="1172"/>
      <c r="D22" s="1167"/>
      <c r="E22" s="1163"/>
      <c r="F22" s="1165"/>
      <c r="G22" s="564"/>
      <c r="H22" s="1148"/>
      <c r="I22" s="1148"/>
      <c r="J22" s="1149"/>
      <c r="K22" s="1181"/>
      <c r="L22" s="1150"/>
      <c r="M22" s="1150"/>
      <c r="N22" s="1150"/>
      <c r="O22" s="806"/>
      <c r="P22" s="1153"/>
      <c r="Q22" s="1153"/>
      <c r="R22" s="1168"/>
      <c r="S22" s="806"/>
      <c r="T22" s="1150"/>
      <c r="U22" s="1150"/>
      <c r="V22" s="1150"/>
      <c r="W22" s="1150"/>
      <c r="X22" s="574"/>
      <c r="Y22" s="716"/>
      <c r="Z22" s="716"/>
      <c r="AA22" s="156" t="s">
        <v>3</v>
      </c>
      <c r="AB22" s="1080">
        <v>2</v>
      </c>
      <c r="AC22" s="1001">
        <v>18</v>
      </c>
      <c r="AD22" s="1002">
        <v>7</v>
      </c>
      <c r="AE22" s="1000" t="b">
        <v>0</v>
      </c>
    </row>
    <row r="23" spans="1:31" s="219" customFormat="1" ht="12" customHeight="1">
      <c r="A23" s="1041"/>
      <c r="B23" s="1169"/>
      <c r="C23" s="1171"/>
      <c r="D23" s="1166"/>
      <c r="E23" s="1162"/>
      <c r="F23" s="1173"/>
      <c r="G23" s="797"/>
      <c r="H23" s="1151"/>
      <c r="I23" s="1151"/>
      <c r="J23" s="1152"/>
      <c r="K23" s="1182"/>
      <c r="L23" s="1175"/>
      <c r="M23" s="1175"/>
      <c r="N23" s="1175"/>
      <c r="O23" s="806"/>
      <c r="P23" s="1150"/>
      <c r="Q23" s="1150"/>
      <c r="R23" s="1168"/>
      <c r="S23" s="806"/>
      <c r="T23" s="1150"/>
      <c r="U23" s="1150"/>
      <c r="V23" s="1150"/>
      <c r="W23" s="1150"/>
      <c r="X23" s="574"/>
      <c r="Y23" s="716"/>
      <c r="Z23" s="716"/>
      <c r="AA23" s="164"/>
      <c r="AB23" s="1080"/>
      <c r="AC23" s="1001"/>
      <c r="AD23" s="1002"/>
      <c r="AE23" s="1000"/>
    </row>
    <row r="24" spans="1:31" s="219" customFormat="1" ht="12" customHeight="1">
      <c r="A24" s="1040"/>
      <c r="B24" s="1170"/>
      <c r="C24" s="1172"/>
      <c r="D24" s="1167"/>
      <c r="E24" s="1163"/>
      <c r="F24" s="1174"/>
      <c r="G24" s="1150"/>
      <c r="H24" s="1150"/>
      <c r="I24" s="1150"/>
      <c r="J24" s="1150"/>
      <c r="K24" s="565"/>
      <c r="L24" s="1148"/>
      <c r="M24" s="1148"/>
      <c r="N24" s="1148"/>
      <c r="O24" s="807"/>
      <c r="P24" s="1150"/>
      <c r="Q24" s="1150"/>
      <c r="R24" s="1168"/>
      <c r="S24" s="806"/>
      <c r="T24" s="1150"/>
      <c r="U24" s="1150"/>
      <c r="V24" s="1150"/>
      <c r="W24" s="1150"/>
      <c r="X24" s="574"/>
      <c r="Y24" s="716"/>
      <c r="Z24" s="716"/>
      <c r="AA24" s="166">
        <f>IF(AE22,D15,"")</f>
      </c>
      <c r="AB24" s="1080"/>
      <c r="AC24" s="1001"/>
      <c r="AD24" s="1002"/>
      <c r="AE24" s="1000"/>
    </row>
    <row r="25" spans="1:31" s="219" customFormat="1" ht="12" customHeight="1">
      <c r="A25" s="1176"/>
      <c r="B25" s="1169"/>
      <c r="C25" s="1171"/>
      <c r="D25" s="1166"/>
      <c r="E25" s="1162"/>
      <c r="F25" s="1164"/>
      <c r="G25" s="1175"/>
      <c r="H25" s="1175"/>
      <c r="I25" s="1175"/>
      <c r="J25" s="1175"/>
      <c r="K25" s="806"/>
      <c r="L25" s="1151"/>
      <c r="M25" s="1151"/>
      <c r="N25" s="1151"/>
      <c r="O25" s="807"/>
      <c r="P25" s="1150"/>
      <c r="Q25" s="1150"/>
      <c r="R25" s="1168"/>
      <c r="S25" s="806"/>
      <c r="T25" s="1150"/>
      <c r="U25" s="1150"/>
      <c r="V25" s="1150"/>
      <c r="W25" s="1150"/>
      <c r="X25" s="574"/>
      <c r="Y25" s="716"/>
      <c r="Z25" s="716"/>
      <c r="AA25" s="167" t="s">
        <v>2</v>
      </c>
      <c r="AB25" s="1080"/>
      <c r="AC25" s="1001"/>
      <c r="AD25" s="1002"/>
      <c r="AE25" s="1000"/>
    </row>
    <row r="26" spans="1:31" s="219" customFormat="1" ht="12" customHeight="1">
      <c r="A26" s="1047"/>
      <c r="B26" s="1170"/>
      <c r="C26" s="1172"/>
      <c r="D26" s="1167"/>
      <c r="E26" s="1163"/>
      <c r="F26" s="1165"/>
      <c r="G26" s="564"/>
      <c r="H26" s="1148"/>
      <c r="I26" s="1148"/>
      <c r="J26" s="1148"/>
      <c r="K26" s="807"/>
      <c r="L26" s="1153"/>
      <c r="M26" s="1153"/>
      <c r="N26" s="1153"/>
      <c r="O26" s="228"/>
      <c r="P26" s="1150"/>
      <c r="Q26" s="1150"/>
      <c r="R26" s="1168"/>
      <c r="S26" s="1181"/>
      <c r="T26" s="1150"/>
      <c r="U26" s="1150"/>
      <c r="V26" s="1150"/>
      <c r="W26" s="1150"/>
      <c r="X26" s="574"/>
      <c r="Y26" s="716"/>
      <c r="Z26" s="716"/>
      <c r="AA26" s="168">
        <f>IF(AE22,D17,"")</f>
      </c>
      <c r="AB26" s="1080"/>
      <c r="AC26" s="1001"/>
      <c r="AD26" s="1002"/>
      <c r="AE26" s="1000"/>
    </row>
    <row r="27" spans="1:31" s="219" customFormat="1" ht="12" customHeight="1">
      <c r="A27" s="1176"/>
      <c r="B27" s="1169"/>
      <c r="C27" s="1171"/>
      <c r="D27" s="1166"/>
      <c r="E27" s="1162"/>
      <c r="F27" s="1173"/>
      <c r="G27" s="797"/>
      <c r="H27" s="1151"/>
      <c r="I27" s="1151"/>
      <c r="J27" s="1151"/>
      <c r="K27" s="807"/>
      <c r="L27" s="1153"/>
      <c r="M27" s="1153"/>
      <c r="N27" s="1153"/>
      <c r="O27" s="228"/>
      <c r="P27" s="1150"/>
      <c r="Q27" s="1150"/>
      <c r="R27" s="1168"/>
      <c r="S27" s="1182"/>
      <c r="T27" s="1175"/>
      <c r="U27" s="1175"/>
      <c r="V27" s="1175"/>
      <c r="W27" s="1175"/>
      <c r="X27" s="574"/>
      <c r="Y27" s="716"/>
      <c r="Z27" s="716"/>
      <c r="AA27" s="165"/>
      <c r="AB27" s="1080"/>
      <c r="AC27" s="1001"/>
      <c r="AD27" s="1002"/>
      <c r="AE27" s="1000"/>
    </row>
    <row r="28" spans="1:31" s="219" customFormat="1" ht="12" customHeight="1">
      <c r="A28" s="1047"/>
      <c r="B28" s="1170"/>
      <c r="C28" s="1172"/>
      <c r="D28" s="1167"/>
      <c r="E28" s="1163"/>
      <c r="F28" s="1174"/>
      <c r="G28" s="1150"/>
      <c r="H28" s="1150"/>
      <c r="I28" s="1150"/>
      <c r="J28" s="1150"/>
      <c r="K28" s="805"/>
      <c r="L28" s="1153"/>
      <c r="M28" s="1153"/>
      <c r="N28" s="1153"/>
      <c r="O28" s="228"/>
      <c r="P28" s="1150"/>
      <c r="Q28" s="1150"/>
      <c r="R28" s="1168"/>
      <c r="S28" s="565"/>
      <c r="T28" s="1148"/>
      <c r="U28" s="1148"/>
      <c r="V28" s="1148"/>
      <c r="W28" s="1149"/>
      <c r="X28" s="574"/>
      <c r="Y28" s="716"/>
      <c r="Z28" s="716"/>
      <c r="AA28" s="163">
        <v>2</v>
      </c>
      <c r="AB28" s="1080"/>
      <c r="AC28" s="1001"/>
      <c r="AD28" s="1002"/>
      <c r="AE28" s="1000"/>
    </row>
    <row r="29" spans="1:31" s="219" customFormat="1" ht="12" customHeight="1">
      <c r="A29" s="1041"/>
      <c r="B29" s="1169"/>
      <c r="C29" s="1171"/>
      <c r="D29" s="1166"/>
      <c r="E29" s="1162"/>
      <c r="F29" s="1164"/>
      <c r="G29" s="1175"/>
      <c r="H29" s="1175"/>
      <c r="I29" s="1175"/>
      <c r="J29" s="1175"/>
      <c r="K29" s="805"/>
      <c r="L29" s="1153"/>
      <c r="M29" s="1153"/>
      <c r="N29" s="1153"/>
      <c r="O29" s="228"/>
      <c r="P29" s="1150"/>
      <c r="Q29" s="1150"/>
      <c r="R29" s="1168"/>
      <c r="S29" s="806"/>
      <c r="T29" s="1151"/>
      <c r="U29" s="1151"/>
      <c r="V29" s="1151"/>
      <c r="W29" s="1152"/>
      <c r="X29" s="574"/>
      <c r="Y29" s="716"/>
      <c r="Z29" s="716"/>
      <c r="AA29" s="156" t="s">
        <v>3</v>
      </c>
      <c r="AB29" s="1080">
        <v>3</v>
      </c>
      <c r="AC29" s="1001">
        <v>22</v>
      </c>
      <c r="AD29" s="1002">
        <v>7</v>
      </c>
      <c r="AE29" s="1000" t="b">
        <v>0</v>
      </c>
    </row>
    <row r="30" spans="1:31" s="219" customFormat="1" ht="12" customHeight="1">
      <c r="A30" s="1040"/>
      <c r="B30" s="1170"/>
      <c r="C30" s="1172"/>
      <c r="D30" s="1167"/>
      <c r="E30" s="1163"/>
      <c r="F30" s="1165"/>
      <c r="G30" s="564"/>
      <c r="H30" s="1148"/>
      <c r="I30" s="1148"/>
      <c r="J30" s="1149"/>
      <c r="K30" s="1181"/>
      <c r="L30" s="1150"/>
      <c r="M30" s="1150"/>
      <c r="N30" s="1150"/>
      <c r="O30" s="805"/>
      <c r="P30" s="1150"/>
      <c r="Q30" s="1150"/>
      <c r="R30" s="1168"/>
      <c r="S30" s="806"/>
      <c r="T30" s="1150"/>
      <c r="U30" s="1150"/>
      <c r="V30" s="1150"/>
      <c r="W30" s="1168"/>
      <c r="X30" s="574"/>
      <c r="Y30" s="716"/>
      <c r="Z30" s="716"/>
      <c r="AA30" s="164"/>
      <c r="AB30" s="1080"/>
      <c r="AC30" s="1001"/>
      <c r="AD30" s="1002"/>
      <c r="AE30" s="1000"/>
    </row>
    <row r="31" spans="1:31" s="219" customFormat="1" ht="12" customHeight="1">
      <c r="A31" s="1041"/>
      <c r="B31" s="1169"/>
      <c r="C31" s="1171"/>
      <c r="D31" s="1166"/>
      <c r="E31" s="1162"/>
      <c r="F31" s="1173"/>
      <c r="G31" s="797"/>
      <c r="H31" s="1151"/>
      <c r="I31" s="1151"/>
      <c r="J31" s="1152"/>
      <c r="K31" s="1182"/>
      <c r="L31" s="1175"/>
      <c r="M31" s="1175"/>
      <c r="N31" s="1175"/>
      <c r="O31" s="805"/>
      <c r="P31" s="1150"/>
      <c r="Q31" s="1150"/>
      <c r="R31" s="1168"/>
      <c r="S31" s="806"/>
      <c r="T31" s="1150"/>
      <c r="U31" s="1150"/>
      <c r="V31" s="1150"/>
      <c r="W31" s="1168"/>
      <c r="X31" s="574"/>
      <c r="Y31" s="716"/>
      <c r="Z31" s="716"/>
      <c r="AA31" s="166">
        <f>IF(AE29,D19,"")</f>
      </c>
      <c r="AB31" s="1080"/>
      <c r="AC31" s="1001"/>
      <c r="AD31" s="1002"/>
      <c r="AE31" s="1000"/>
    </row>
    <row r="32" spans="1:31" s="219" customFormat="1" ht="12" customHeight="1">
      <c r="A32" s="1040"/>
      <c r="B32" s="1170"/>
      <c r="C32" s="1172"/>
      <c r="D32" s="1167"/>
      <c r="E32" s="1163"/>
      <c r="F32" s="1174"/>
      <c r="G32" s="1150"/>
      <c r="H32" s="1150"/>
      <c r="I32" s="1150"/>
      <c r="J32" s="1150"/>
      <c r="K32" s="565"/>
      <c r="L32" s="1148"/>
      <c r="M32" s="1148"/>
      <c r="N32" s="1149"/>
      <c r="O32" s="808"/>
      <c r="P32" s="1150"/>
      <c r="Q32" s="1150"/>
      <c r="R32" s="1168"/>
      <c r="S32" s="806"/>
      <c r="T32" s="1150"/>
      <c r="U32" s="1150"/>
      <c r="V32" s="1150"/>
      <c r="W32" s="1168"/>
      <c r="X32" s="574"/>
      <c r="Y32" s="716"/>
      <c r="Z32" s="716"/>
      <c r="AA32" s="167" t="s">
        <v>2</v>
      </c>
      <c r="AB32" s="1080"/>
      <c r="AC32" s="1001"/>
      <c r="AD32" s="1002"/>
      <c r="AE32" s="1000"/>
    </row>
    <row r="33" spans="1:31" s="219" customFormat="1" ht="12" customHeight="1">
      <c r="A33" s="1041"/>
      <c r="B33" s="1169"/>
      <c r="C33" s="1171"/>
      <c r="D33" s="1166"/>
      <c r="E33" s="1162"/>
      <c r="F33" s="1164"/>
      <c r="G33" s="1175"/>
      <c r="H33" s="1175"/>
      <c r="I33" s="1175"/>
      <c r="J33" s="1175"/>
      <c r="K33" s="806"/>
      <c r="L33" s="1151"/>
      <c r="M33" s="1151"/>
      <c r="N33" s="1152"/>
      <c r="O33" s="808"/>
      <c r="P33" s="1150"/>
      <c r="Q33" s="1150"/>
      <c r="R33" s="1168"/>
      <c r="S33" s="806"/>
      <c r="T33" s="1150"/>
      <c r="U33" s="1150"/>
      <c r="V33" s="1150"/>
      <c r="W33" s="1168"/>
      <c r="X33" s="574"/>
      <c r="Y33" s="716"/>
      <c r="Z33" s="716"/>
      <c r="AA33" s="168">
        <f>IF(AE29,D21,"")</f>
      </c>
      <c r="AB33" s="1080"/>
      <c r="AC33" s="1001"/>
      <c r="AD33" s="1002"/>
      <c r="AE33" s="1000"/>
    </row>
    <row r="34" spans="1:31" s="219" customFormat="1" ht="12" customHeight="1">
      <c r="A34" s="1040"/>
      <c r="B34" s="1170"/>
      <c r="C34" s="1172"/>
      <c r="D34" s="1167"/>
      <c r="E34" s="1163"/>
      <c r="F34" s="1165"/>
      <c r="G34" s="564"/>
      <c r="H34" s="1148"/>
      <c r="I34" s="1148"/>
      <c r="J34" s="1148"/>
      <c r="K34" s="807"/>
      <c r="L34" s="1153"/>
      <c r="M34" s="1153"/>
      <c r="N34" s="1177"/>
      <c r="O34" s="1181"/>
      <c r="P34" s="1150"/>
      <c r="Q34" s="1150"/>
      <c r="R34" s="1150"/>
      <c r="S34" s="806"/>
      <c r="T34" s="1150"/>
      <c r="U34" s="1150"/>
      <c r="V34" s="1150"/>
      <c r="W34" s="1168"/>
      <c r="X34" s="574"/>
      <c r="Y34" s="716"/>
      <c r="Z34" s="716"/>
      <c r="AA34" s="165"/>
      <c r="AB34" s="1080"/>
      <c r="AC34" s="1001"/>
      <c r="AD34" s="1002"/>
      <c r="AE34" s="1000"/>
    </row>
    <row r="35" spans="1:31" s="219" customFormat="1" ht="12" customHeight="1">
      <c r="A35" s="1041"/>
      <c r="B35" s="1169"/>
      <c r="C35" s="1171"/>
      <c r="D35" s="1166"/>
      <c r="E35" s="1162"/>
      <c r="F35" s="1173"/>
      <c r="G35" s="797"/>
      <c r="H35" s="1151"/>
      <c r="I35" s="1151"/>
      <c r="J35" s="1151"/>
      <c r="K35" s="807"/>
      <c r="L35" s="1153"/>
      <c r="M35" s="1153"/>
      <c r="N35" s="1177"/>
      <c r="O35" s="1182"/>
      <c r="P35" s="1175"/>
      <c r="Q35" s="1175"/>
      <c r="R35" s="1175"/>
      <c r="S35" s="806"/>
      <c r="T35" s="1150"/>
      <c r="U35" s="1150"/>
      <c r="V35" s="1150"/>
      <c r="W35" s="1168"/>
      <c r="X35" s="574"/>
      <c r="Y35" s="716"/>
      <c r="Z35" s="716"/>
      <c r="AA35" s="163">
        <v>3</v>
      </c>
      <c r="AB35" s="1080"/>
      <c r="AC35" s="1001"/>
      <c r="AD35" s="1002"/>
      <c r="AE35" s="1000"/>
    </row>
    <row r="36" spans="1:31" s="219" customFormat="1" ht="12" customHeight="1">
      <c r="A36" s="1040"/>
      <c r="B36" s="1170"/>
      <c r="C36" s="1172"/>
      <c r="D36" s="1167"/>
      <c r="E36" s="1163"/>
      <c r="F36" s="1174"/>
      <c r="G36" s="1150"/>
      <c r="H36" s="1150"/>
      <c r="I36" s="1150"/>
      <c r="J36" s="1150"/>
      <c r="K36" s="805"/>
      <c r="L36" s="1153"/>
      <c r="M36" s="1153"/>
      <c r="N36" s="1177"/>
      <c r="O36" s="579"/>
      <c r="P36" s="1148"/>
      <c r="Q36" s="1148"/>
      <c r="R36" s="1148"/>
      <c r="S36" s="807"/>
      <c r="T36" s="1150"/>
      <c r="U36" s="1150"/>
      <c r="V36" s="1150"/>
      <c r="W36" s="1168"/>
      <c r="X36" s="574"/>
      <c r="Y36" s="716"/>
      <c r="Z36" s="716"/>
      <c r="AA36" s="156" t="s">
        <v>3</v>
      </c>
      <c r="AB36" s="1080">
        <v>4</v>
      </c>
      <c r="AC36" s="1001">
        <v>26</v>
      </c>
      <c r="AD36" s="1002">
        <v>7</v>
      </c>
      <c r="AE36" s="1000" t="b">
        <v>0</v>
      </c>
    </row>
    <row r="37" spans="1:31" s="219" customFormat="1" ht="12" customHeight="1">
      <c r="A37" s="1041"/>
      <c r="B37" s="1169"/>
      <c r="C37" s="1171"/>
      <c r="D37" s="1166"/>
      <c r="E37" s="1162"/>
      <c r="F37" s="1164"/>
      <c r="G37" s="1175"/>
      <c r="H37" s="1175"/>
      <c r="I37" s="1175"/>
      <c r="J37" s="1175"/>
      <c r="K37" s="805"/>
      <c r="L37" s="1153"/>
      <c r="M37" s="1153"/>
      <c r="N37" s="1177"/>
      <c r="O37" s="230"/>
      <c r="P37" s="1151"/>
      <c r="Q37" s="1151"/>
      <c r="R37" s="1151"/>
      <c r="S37" s="807"/>
      <c r="T37" s="1150"/>
      <c r="U37" s="1150"/>
      <c r="V37" s="1150"/>
      <c r="W37" s="1168"/>
      <c r="X37" s="574"/>
      <c r="Y37" s="716"/>
      <c r="Z37" s="716"/>
      <c r="AA37" s="164"/>
      <c r="AB37" s="1080"/>
      <c r="AC37" s="1001"/>
      <c r="AD37" s="1002"/>
      <c r="AE37" s="1000"/>
    </row>
    <row r="38" spans="1:31" s="219" customFormat="1" ht="12" customHeight="1">
      <c r="A38" s="1040"/>
      <c r="B38" s="1170"/>
      <c r="C38" s="1172"/>
      <c r="D38" s="1167"/>
      <c r="E38" s="1163"/>
      <c r="F38" s="1165"/>
      <c r="G38" s="564"/>
      <c r="H38" s="1148"/>
      <c r="I38" s="1148"/>
      <c r="J38" s="1149"/>
      <c r="K38" s="1181"/>
      <c r="L38" s="1150"/>
      <c r="M38" s="1150"/>
      <c r="N38" s="1150"/>
      <c r="O38" s="806"/>
      <c r="P38" s="1153"/>
      <c r="Q38" s="1153"/>
      <c r="R38" s="1150"/>
      <c r="S38" s="805"/>
      <c r="T38" s="1150"/>
      <c r="U38" s="1150"/>
      <c r="V38" s="1150"/>
      <c r="W38" s="1168"/>
      <c r="X38" s="574"/>
      <c r="Y38" s="716"/>
      <c r="Z38" s="716"/>
      <c r="AA38" s="166">
        <f>IF(AE36,D23,"")</f>
      </c>
      <c r="AB38" s="1080"/>
      <c r="AC38" s="1001"/>
      <c r="AD38" s="1002"/>
      <c r="AE38" s="1000"/>
    </row>
    <row r="39" spans="1:31" s="219" customFormat="1" ht="12" customHeight="1">
      <c r="A39" s="1041"/>
      <c r="B39" s="1169"/>
      <c r="C39" s="1171"/>
      <c r="D39" s="1166"/>
      <c r="E39" s="1162"/>
      <c r="F39" s="1173"/>
      <c r="G39" s="797"/>
      <c r="H39" s="1151"/>
      <c r="I39" s="1151"/>
      <c r="J39" s="1152"/>
      <c r="K39" s="1182"/>
      <c r="L39" s="1175"/>
      <c r="M39" s="1175"/>
      <c r="N39" s="1175"/>
      <c r="O39" s="806"/>
      <c r="P39" s="1150"/>
      <c r="Q39" s="1150"/>
      <c r="R39" s="1150"/>
      <c r="S39" s="805"/>
      <c r="T39" s="1150"/>
      <c r="U39" s="1150"/>
      <c r="V39" s="1150"/>
      <c r="W39" s="1168"/>
      <c r="X39" s="574"/>
      <c r="Y39" s="716"/>
      <c r="Z39" s="716"/>
      <c r="AA39" s="167" t="s">
        <v>2</v>
      </c>
      <c r="AB39" s="1080"/>
      <c r="AC39" s="1001"/>
      <c r="AD39" s="1002"/>
      <c r="AE39" s="1000"/>
    </row>
    <row r="40" spans="1:31" s="219" customFormat="1" ht="12" customHeight="1">
      <c r="A40" s="1040"/>
      <c r="B40" s="1170"/>
      <c r="C40" s="1172"/>
      <c r="D40" s="1167"/>
      <c r="E40" s="1163"/>
      <c r="F40" s="1174"/>
      <c r="G40" s="1150"/>
      <c r="H40" s="1150"/>
      <c r="I40" s="1150"/>
      <c r="J40" s="1150"/>
      <c r="K40" s="565"/>
      <c r="L40" s="1148"/>
      <c r="M40" s="1148"/>
      <c r="N40" s="1148"/>
      <c r="O40" s="807"/>
      <c r="P40" s="1150"/>
      <c r="Q40" s="1150"/>
      <c r="R40" s="1150"/>
      <c r="S40" s="805"/>
      <c r="T40" s="1150"/>
      <c r="U40" s="1150"/>
      <c r="V40" s="1150"/>
      <c r="W40" s="1168"/>
      <c r="X40" s="574"/>
      <c r="Y40" s="716"/>
      <c r="Z40" s="716"/>
      <c r="AA40" s="168">
        <f>IF(AE36,D25,"")</f>
      </c>
      <c r="AB40" s="1080"/>
      <c r="AC40" s="1001"/>
      <c r="AD40" s="1002"/>
      <c r="AE40" s="1000"/>
    </row>
    <row r="41" spans="1:31" s="219" customFormat="1" ht="12" customHeight="1">
      <c r="A41" s="1176"/>
      <c r="B41" s="1169"/>
      <c r="C41" s="1171"/>
      <c r="D41" s="1166"/>
      <c r="E41" s="1162"/>
      <c r="F41" s="1164"/>
      <c r="G41" s="1175"/>
      <c r="H41" s="1175"/>
      <c r="I41" s="1175"/>
      <c r="J41" s="1175"/>
      <c r="K41" s="806"/>
      <c r="L41" s="1151"/>
      <c r="M41" s="1151"/>
      <c r="N41" s="1151"/>
      <c r="O41" s="807"/>
      <c r="P41" s="1150"/>
      <c r="Q41" s="1150"/>
      <c r="R41" s="1150"/>
      <c r="S41" s="805"/>
      <c r="T41" s="1150"/>
      <c r="U41" s="1150"/>
      <c r="V41" s="1150"/>
      <c r="W41" s="1168"/>
      <c r="X41" s="574"/>
      <c r="Y41" s="716"/>
      <c r="Z41" s="716"/>
      <c r="AA41" s="165"/>
      <c r="AB41" s="1080"/>
      <c r="AC41" s="1001"/>
      <c r="AD41" s="1002"/>
      <c r="AE41" s="1000"/>
    </row>
    <row r="42" spans="1:31" s="219" customFormat="1" ht="12" customHeight="1">
      <c r="A42" s="1047"/>
      <c r="B42" s="1170"/>
      <c r="C42" s="1172"/>
      <c r="D42" s="1167"/>
      <c r="E42" s="1163"/>
      <c r="F42" s="1165"/>
      <c r="G42" s="564"/>
      <c r="H42" s="1148"/>
      <c r="I42" s="1148"/>
      <c r="J42" s="1148"/>
      <c r="K42" s="807"/>
      <c r="L42" s="1153"/>
      <c r="M42" s="1153"/>
      <c r="N42" s="1153"/>
      <c r="O42" s="228"/>
      <c r="P42" s="1150"/>
      <c r="Q42" s="1150"/>
      <c r="R42" s="1150"/>
      <c r="S42" s="805"/>
      <c r="T42" s="1150"/>
      <c r="U42" s="1150"/>
      <c r="V42" s="1150"/>
      <c r="W42" s="1168"/>
      <c r="X42" s="575"/>
      <c r="Y42" s="716"/>
      <c r="Z42" s="716"/>
      <c r="AA42" s="163">
        <v>4</v>
      </c>
      <c r="AB42" s="1080"/>
      <c r="AC42" s="1001"/>
      <c r="AD42" s="1002"/>
      <c r="AE42" s="1000"/>
    </row>
    <row r="43" spans="1:31" s="219" customFormat="1" ht="12" customHeight="1">
      <c r="A43" s="1176"/>
      <c r="B43" s="1169"/>
      <c r="C43" s="1171"/>
      <c r="D43" s="1166"/>
      <c r="E43" s="1162"/>
      <c r="F43" s="1173"/>
      <c r="G43" s="797"/>
      <c r="H43" s="1151"/>
      <c r="I43" s="1151"/>
      <c r="J43" s="1151"/>
      <c r="K43" s="807"/>
      <c r="L43" s="1153"/>
      <c r="M43" s="1153"/>
      <c r="N43" s="1153"/>
      <c r="O43" s="228"/>
      <c r="P43" s="1150"/>
      <c r="Q43" s="1150"/>
      <c r="R43" s="1150"/>
      <c r="S43" s="805"/>
      <c r="T43" s="1150"/>
      <c r="U43" s="1150"/>
      <c r="V43" s="1150"/>
      <c r="W43" s="1168"/>
      <c r="X43" s="576"/>
      <c r="Y43" s="716"/>
      <c r="Z43" s="716"/>
      <c r="AA43" s="156" t="s">
        <v>3</v>
      </c>
      <c r="AB43" s="1080">
        <v>5</v>
      </c>
      <c r="AC43" s="1001">
        <v>30</v>
      </c>
      <c r="AD43" s="1002">
        <v>7</v>
      </c>
      <c r="AE43" s="1000" t="b">
        <v>0</v>
      </c>
    </row>
    <row r="44" spans="1:31" s="219" customFormat="1" ht="12" customHeight="1">
      <c r="A44" s="1047"/>
      <c r="B44" s="1170"/>
      <c r="C44" s="1172"/>
      <c r="D44" s="1167"/>
      <c r="E44" s="1163"/>
      <c r="F44" s="1174"/>
      <c r="G44" s="1150"/>
      <c r="H44" s="1150"/>
      <c r="I44" s="1150"/>
      <c r="J44" s="1150"/>
      <c r="K44" s="805"/>
      <c r="L44" s="1153"/>
      <c r="M44" s="1153"/>
      <c r="N44" s="1153"/>
      <c r="O44" s="228"/>
      <c r="P44" s="1150"/>
      <c r="Q44" s="1150"/>
      <c r="R44" s="1150"/>
      <c r="S44" s="805"/>
      <c r="T44" s="1175"/>
      <c r="U44" s="1175"/>
      <c r="V44" s="1175"/>
      <c r="W44" s="1185"/>
      <c r="X44" s="576"/>
      <c r="Y44" s="716"/>
      <c r="Z44" s="716"/>
      <c r="AA44" s="164"/>
      <c r="AB44" s="1080"/>
      <c r="AC44" s="1001"/>
      <c r="AD44" s="1002"/>
      <c r="AE44" s="1000"/>
    </row>
    <row r="45" spans="1:31" s="219" customFormat="1" ht="12" customHeight="1">
      <c r="A45" s="1041"/>
      <c r="B45" s="1169"/>
      <c r="C45" s="1171"/>
      <c r="D45" s="1166"/>
      <c r="E45" s="1162"/>
      <c r="F45" s="1164"/>
      <c r="G45" s="1175"/>
      <c r="H45" s="1175"/>
      <c r="I45" s="1175"/>
      <c r="J45" s="1175"/>
      <c r="K45" s="805"/>
      <c r="L45" s="1153"/>
      <c r="M45" s="1153"/>
      <c r="N45" s="1153"/>
      <c r="O45" s="228"/>
      <c r="P45" s="1150"/>
      <c r="Q45" s="1150"/>
      <c r="R45" s="1150"/>
      <c r="S45" s="805"/>
      <c r="T45" s="1148"/>
      <c r="U45" s="1148"/>
      <c r="V45" s="1148"/>
      <c r="W45" s="581"/>
      <c r="X45" s="576"/>
      <c r="Y45" s="716"/>
      <c r="Z45" s="716"/>
      <c r="AA45" s="166">
        <f>IF(AE43,D27,"")</f>
      </c>
      <c r="AB45" s="1080"/>
      <c r="AC45" s="1001"/>
      <c r="AD45" s="1002"/>
      <c r="AE45" s="1000"/>
    </row>
    <row r="46" spans="1:31" s="219" customFormat="1" ht="12" customHeight="1">
      <c r="A46" s="1040"/>
      <c r="B46" s="1170"/>
      <c r="C46" s="1172"/>
      <c r="D46" s="1167"/>
      <c r="E46" s="1163"/>
      <c r="F46" s="1165"/>
      <c r="G46" s="564"/>
      <c r="H46" s="1148"/>
      <c r="I46" s="1148"/>
      <c r="J46" s="1149"/>
      <c r="K46" s="1181"/>
      <c r="L46" s="1150"/>
      <c r="M46" s="1150"/>
      <c r="N46" s="1150"/>
      <c r="O46" s="805"/>
      <c r="P46" s="1150"/>
      <c r="Q46" s="1150"/>
      <c r="R46" s="1150"/>
      <c r="S46" s="805"/>
      <c r="T46" s="1151"/>
      <c r="U46" s="1151"/>
      <c r="V46" s="1151"/>
      <c r="W46" s="1152"/>
      <c r="X46" s="575"/>
      <c r="Y46" s="716"/>
      <c r="Z46" s="716"/>
      <c r="AA46" s="167" t="s">
        <v>2</v>
      </c>
      <c r="AB46" s="1080"/>
      <c r="AC46" s="1001"/>
      <c r="AD46" s="1002"/>
      <c r="AE46" s="1000"/>
    </row>
    <row r="47" spans="1:31" s="219" customFormat="1" ht="12" customHeight="1">
      <c r="A47" s="1041"/>
      <c r="B47" s="1169"/>
      <c r="C47" s="1171"/>
      <c r="D47" s="1166"/>
      <c r="E47" s="1162"/>
      <c r="F47" s="1173"/>
      <c r="G47" s="797"/>
      <c r="H47" s="1151"/>
      <c r="I47" s="1151"/>
      <c r="J47" s="1152"/>
      <c r="K47" s="1182"/>
      <c r="L47" s="1175"/>
      <c r="M47" s="1175"/>
      <c r="N47" s="1175"/>
      <c r="O47" s="805"/>
      <c r="P47" s="1150"/>
      <c r="Q47" s="1150"/>
      <c r="R47" s="1150"/>
      <c r="S47" s="805"/>
      <c r="T47" s="1150"/>
      <c r="U47" s="1150"/>
      <c r="V47" s="1150"/>
      <c r="W47" s="1168"/>
      <c r="X47" s="574"/>
      <c r="Y47" s="716"/>
      <c r="Z47" s="716"/>
      <c r="AA47" s="168">
        <f>IF(AE43,D29,"")</f>
      </c>
      <c r="AB47" s="1080"/>
      <c r="AC47" s="1001"/>
      <c r="AD47" s="1002"/>
      <c r="AE47" s="1000"/>
    </row>
    <row r="48" spans="1:31" s="219" customFormat="1" ht="12" customHeight="1">
      <c r="A48" s="1040"/>
      <c r="B48" s="1170"/>
      <c r="C48" s="1172"/>
      <c r="D48" s="1167"/>
      <c r="E48" s="1163"/>
      <c r="F48" s="1174"/>
      <c r="G48" s="1150"/>
      <c r="H48" s="1150"/>
      <c r="I48" s="1150"/>
      <c r="J48" s="1150"/>
      <c r="K48" s="565"/>
      <c r="L48" s="1148"/>
      <c r="M48" s="1148"/>
      <c r="N48" s="1149"/>
      <c r="O48" s="808"/>
      <c r="P48" s="1150"/>
      <c r="Q48" s="1150"/>
      <c r="R48" s="1150"/>
      <c r="S48" s="805"/>
      <c r="T48" s="1150"/>
      <c r="U48" s="1150"/>
      <c r="V48" s="1150"/>
      <c r="W48" s="1168"/>
      <c r="X48" s="574"/>
      <c r="Y48" s="716"/>
      <c r="Z48" s="716"/>
      <c r="AA48" s="165"/>
      <c r="AB48" s="1080"/>
      <c r="AC48" s="1001"/>
      <c r="AD48" s="1002"/>
      <c r="AE48" s="1000"/>
    </row>
    <row r="49" spans="1:31" s="219" customFormat="1" ht="12" customHeight="1">
      <c r="A49" s="1041"/>
      <c r="B49" s="1169"/>
      <c r="C49" s="1171"/>
      <c r="D49" s="1166"/>
      <c r="E49" s="1162"/>
      <c r="F49" s="1164"/>
      <c r="G49" s="1175"/>
      <c r="H49" s="1175"/>
      <c r="I49" s="1175"/>
      <c r="J49" s="1175"/>
      <c r="K49" s="806"/>
      <c r="L49" s="1151"/>
      <c r="M49" s="1151"/>
      <c r="N49" s="1152"/>
      <c r="O49" s="808"/>
      <c r="P49" s="1150"/>
      <c r="Q49" s="1150"/>
      <c r="R49" s="1150"/>
      <c r="S49" s="805"/>
      <c r="T49" s="1150"/>
      <c r="U49" s="1150"/>
      <c r="V49" s="1150"/>
      <c r="W49" s="1168"/>
      <c r="X49" s="574"/>
      <c r="Y49" s="716"/>
      <c r="Z49" s="716"/>
      <c r="AA49" s="163">
        <v>5</v>
      </c>
      <c r="AB49" s="1080"/>
      <c r="AC49" s="1001"/>
      <c r="AD49" s="1002"/>
      <c r="AE49" s="1000"/>
    </row>
    <row r="50" spans="1:31" s="219" customFormat="1" ht="12" customHeight="1">
      <c r="A50" s="1040"/>
      <c r="B50" s="1170"/>
      <c r="C50" s="1172"/>
      <c r="D50" s="1167"/>
      <c r="E50" s="1163"/>
      <c r="F50" s="1165"/>
      <c r="G50" s="564"/>
      <c r="H50" s="1148"/>
      <c r="I50" s="1148"/>
      <c r="J50" s="1148"/>
      <c r="K50" s="807"/>
      <c r="L50" s="1153"/>
      <c r="M50" s="1153"/>
      <c r="N50" s="1177"/>
      <c r="O50" s="1181"/>
      <c r="P50" s="1150"/>
      <c r="Q50" s="1150"/>
      <c r="R50" s="1150"/>
      <c r="S50" s="805"/>
      <c r="T50" s="1150"/>
      <c r="U50" s="1150"/>
      <c r="V50" s="1150"/>
      <c r="W50" s="1168"/>
      <c r="X50" s="574"/>
      <c r="Y50" s="716"/>
      <c r="Z50" s="716"/>
      <c r="AA50" s="156" t="s">
        <v>3</v>
      </c>
      <c r="AB50" s="1080">
        <v>6</v>
      </c>
      <c r="AC50" s="1001">
        <v>34</v>
      </c>
      <c r="AD50" s="1002">
        <v>7</v>
      </c>
      <c r="AE50" s="1000" t="b">
        <v>0</v>
      </c>
    </row>
    <row r="51" spans="1:31" s="219" customFormat="1" ht="12" customHeight="1">
      <c r="A51" s="1041"/>
      <c r="B51" s="1169"/>
      <c r="C51" s="1171"/>
      <c r="D51" s="1166"/>
      <c r="E51" s="1162"/>
      <c r="F51" s="1173"/>
      <c r="G51" s="797"/>
      <c r="H51" s="1151"/>
      <c r="I51" s="1151"/>
      <c r="J51" s="1151"/>
      <c r="K51" s="807"/>
      <c r="L51" s="1153"/>
      <c r="M51" s="1153"/>
      <c r="N51" s="1177"/>
      <c r="O51" s="1182"/>
      <c r="P51" s="1175"/>
      <c r="Q51" s="1175"/>
      <c r="R51" s="1175"/>
      <c r="S51" s="805"/>
      <c r="T51" s="1150"/>
      <c r="U51" s="1150"/>
      <c r="V51" s="1150"/>
      <c r="W51" s="1168"/>
      <c r="X51" s="574"/>
      <c r="Y51" s="716"/>
      <c r="Z51" s="716"/>
      <c r="AA51" s="164"/>
      <c r="AB51" s="1080"/>
      <c r="AC51" s="1001"/>
      <c r="AD51" s="1002"/>
      <c r="AE51" s="1000"/>
    </row>
    <row r="52" spans="1:31" s="219" customFormat="1" ht="12" customHeight="1">
      <c r="A52" s="1040"/>
      <c r="B52" s="1170"/>
      <c r="C52" s="1172"/>
      <c r="D52" s="1167"/>
      <c r="E52" s="1163"/>
      <c r="F52" s="1174"/>
      <c r="G52" s="1150"/>
      <c r="H52" s="1150"/>
      <c r="I52" s="1150"/>
      <c r="J52" s="1150"/>
      <c r="K52" s="805"/>
      <c r="L52" s="1153"/>
      <c r="M52" s="1153"/>
      <c r="N52" s="1177"/>
      <c r="O52" s="579"/>
      <c r="P52" s="1148"/>
      <c r="Q52" s="1148"/>
      <c r="R52" s="1149"/>
      <c r="S52" s="808"/>
      <c r="T52" s="1150"/>
      <c r="U52" s="1150"/>
      <c r="V52" s="1150"/>
      <c r="W52" s="1168"/>
      <c r="X52" s="574"/>
      <c r="Y52" s="716"/>
      <c r="Z52" s="716"/>
      <c r="AA52" s="166">
        <f>IF(AE50,D31,"")</f>
      </c>
      <c r="AB52" s="1080"/>
      <c r="AC52" s="1001"/>
      <c r="AD52" s="1002"/>
      <c r="AE52" s="1000"/>
    </row>
    <row r="53" spans="1:31" s="219" customFormat="1" ht="12" customHeight="1">
      <c r="A53" s="1041"/>
      <c r="B53" s="1169"/>
      <c r="C53" s="1171"/>
      <c r="D53" s="1166"/>
      <c r="E53" s="1162"/>
      <c r="F53" s="1164"/>
      <c r="G53" s="1175"/>
      <c r="H53" s="1175"/>
      <c r="I53" s="1175"/>
      <c r="J53" s="1175"/>
      <c r="K53" s="805"/>
      <c r="L53" s="1153"/>
      <c r="M53" s="1153"/>
      <c r="N53" s="1177"/>
      <c r="O53" s="230"/>
      <c r="P53" s="1151"/>
      <c r="Q53" s="1151"/>
      <c r="R53" s="1152"/>
      <c r="S53" s="808"/>
      <c r="T53" s="1150"/>
      <c r="U53" s="1150"/>
      <c r="V53" s="1150"/>
      <c r="W53" s="1168"/>
      <c r="X53" s="574"/>
      <c r="Y53" s="716"/>
      <c r="Z53" s="716"/>
      <c r="AA53" s="167" t="s">
        <v>2</v>
      </c>
      <c r="AB53" s="1080"/>
      <c r="AC53" s="1001"/>
      <c r="AD53" s="1002"/>
      <c r="AE53" s="1000"/>
    </row>
    <row r="54" spans="1:31" s="219" customFormat="1" ht="12" customHeight="1">
      <c r="A54" s="1040"/>
      <c r="B54" s="1170"/>
      <c r="C54" s="1172"/>
      <c r="D54" s="1167"/>
      <c r="E54" s="1163"/>
      <c r="F54" s="1165"/>
      <c r="G54" s="564"/>
      <c r="H54" s="1148"/>
      <c r="I54" s="1148"/>
      <c r="J54" s="1149"/>
      <c r="K54" s="1181"/>
      <c r="L54" s="1150"/>
      <c r="M54" s="1150"/>
      <c r="N54" s="1150"/>
      <c r="O54" s="806"/>
      <c r="P54" s="1153"/>
      <c r="Q54" s="1153"/>
      <c r="R54" s="1168"/>
      <c r="S54" s="806"/>
      <c r="T54" s="1150"/>
      <c r="U54" s="1150"/>
      <c r="V54" s="1150"/>
      <c r="W54" s="1168"/>
      <c r="X54" s="574"/>
      <c r="Y54" s="716"/>
      <c r="Z54" s="716"/>
      <c r="AA54" s="168">
        <f>IF(AE50,D33,"")</f>
      </c>
      <c r="AB54" s="1080"/>
      <c r="AC54" s="1001"/>
      <c r="AD54" s="1002"/>
      <c r="AE54" s="1000"/>
    </row>
    <row r="55" spans="1:31" s="219" customFormat="1" ht="12" customHeight="1">
      <c r="A55" s="1041"/>
      <c r="B55" s="1169"/>
      <c r="C55" s="1171"/>
      <c r="D55" s="1166"/>
      <c r="E55" s="1162"/>
      <c r="F55" s="1173"/>
      <c r="G55" s="797"/>
      <c r="H55" s="1151"/>
      <c r="I55" s="1151"/>
      <c r="J55" s="1152"/>
      <c r="K55" s="1182"/>
      <c r="L55" s="1175"/>
      <c r="M55" s="1175"/>
      <c r="N55" s="1175"/>
      <c r="O55" s="806"/>
      <c r="P55" s="1150"/>
      <c r="Q55" s="1150"/>
      <c r="R55" s="1168"/>
      <c r="S55" s="806"/>
      <c r="T55" s="1150"/>
      <c r="U55" s="1150"/>
      <c r="V55" s="1150"/>
      <c r="W55" s="1168"/>
      <c r="X55" s="574"/>
      <c r="Y55" s="716"/>
      <c r="Z55" s="716"/>
      <c r="AA55" s="165"/>
      <c r="AB55" s="1080"/>
      <c r="AC55" s="1001"/>
      <c r="AD55" s="1002"/>
      <c r="AE55" s="1000"/>
    </row>
    <row r="56" spans="1:31" s="219" customFormat="1" ht="12" customHeight="1">
      <c r="A56" s="1040"/>
      <c r="B56" s="1170"/>
      <c r="C56" s="1172"/>
      <c r="D56" s="1167"/>
      <c r="E56" s="1163"/>
      <c r="F56" s="1174"/>
      <c r="G56" s="1150"/>
      <c r="H56" s="1150"/>
      <c r="I56" s="1150"/>
      <c r="J56" s="1150"/>
      <c r="K56" s="565"/>
      <c r="L56" s="1148"/>
      <c r="M56" s="1148"/>
      <c r="N56" s="1148"/>
      <c r="O56" s="807"/>
      <c r="P56" s="1150"/>
      <c r="Q56" s="1150"/>
      <c r="R56" s="1168"/>
      <c r="S56" s="806"/>
      <c r="T56" s="1150"/>
      <c r="U56" s="1150"/>
      <c r="V56" s="1150"/>
      <c r="W56" s="1168"/>
      <c r="X56" s="574"/>
      <c r="Y56" s="716"/>
      <c r="Z56" s="716"/>
      <c r="AA56" s="163">
        <v>6</v>
      </c>
      <c r="AB56" s="1080"/>
      <c r="AC56" s="1001"/>
      <c r="AD56" s="1002"/>
      <c r="AE56" s="1000"/>
    </row>
    <row r="57" spans="1:31" s="219" customFormat="1" ht="12" customHeight="1">
      <c r="A57" s="1176"/>
      <c r="B57" s="1169"/>
      <c r="C57" s="1171"/>
      <c r="D57" s="1166"/>
      <c r="E57" s="1162"/>
      <c r="F57" s="1164"/>
      <c r="G57" s="1175"/>
      <c r="H57" s="1175"/>
      <c r="I57" s="1175"/>
      <c r="J57" s="1175"/>
      <c r="K57" s="806"/>
      <c r="L57" s="1151"/>
      <c r="M57" s="1151"/>
      <c r="N57" s="1151"/>
      <c r="O57" s="807"/>
      <c r="P57" s="1150"/>
      <c r="Q57" s="1150"/>
      <c r="R57" s="1168"/>
      <c r="S57" s="806"/>
      <c r="T57" s="1150"/>
      <c r="U57" s="1150"/>
      <c r="V57" s="1150"/>
      <c r="W57" s="1168"/>
      <c r="X57" s="574"/>
      <c r="Y57" s="716"/>
      <c r="Z57" s="716"/>
      <c r="AA57" s="156" t="s">
        <v>3</v>
      </c>
      <c r="AB57" s="1080">
        <v>7</v>
      </c>
      <c r="AC57" s="1001">
        <v>38</v>
      </c>
      <c r="AD57" s="1002">
        <v>7</v>
      </c>
      <c r="AE57" s="1000" t="b">
        <v>0</v>
      </c>
    </row>
    <row r="58" spans="1:31" s="219" customFormat="1" ht="12" customHeight="1">
      <c r="A58" s="1047"/>
      <c r="B58" s="1170"/>
      <c r="C58" s="1172"/>
      <c r="D58" s="1167"/>
      <c r="E58" s="1163"/>
      <c r="F58" s="1165"/>
      <c r="G58" s="564"/>
      <c r="H58" s="1148"/>
      <c r="I58" s="1148"/>
      <c r="J58" s="1148"/>
      <c r="K58" s="807"/>
      <c r="L58" s="1153"/>
      <c r="M58" s="1153"/>
      <c r="N58" s="1153"/>
      <c r="O58" s="228"/>
      <c r="P58" s="1150"/>
      <c r="Q58" s="1150"/>
      <c r="R58" s="1168"/>
      <c r="S58" s="1181"/>
      <c r="T58" s="1150"/>
      <c r="U58" s="1150"/>
      <c r="V58" s="1150"/>
      <c r="W58" s="1168"/>
      <c r="X58" s="574"/>
      <c r="Y58" s="716"/>
      <c r="Z58" s="716"/>
      <c r="AA58" s="157"/>
      <c r="AB58" s="1080"/>
      <c r="AC58" s="1001"/>
      <c r="AD58" s="1002"/>
      <c r="AE58" s="1000"/>
    </row>
    <row r="59" spans="1:31" s="219" customFormat="1" ht="12" customHeight="1">
      <c r="A59" s="1176"/>
      <c r="B59" s="1169"/>
      <c r="C59" s="1171"/>
      <c r="D59" s="1166"/>
      <c r="E59" s="1162"/>
      <c r="F59" s="1173"/>
      <c r="G59" s="797"/>
      <c r="H59" s="1151"/>
      <c r="I59" s="1151"/>
      <c r="J59" s="1151"/>
      <c r="K59" s="807"/>
      <c r="L59" s="1153"/>
      <c r="M59" s="1153"/>
      <c r="N59" s="1153"/>
      <c r="O59" s="228"/>
      <c r="P59" s="1150"/>
      <c r="Q59" s="1150"/>
      <c r="R59" s="1168"/>
      <c r="S59" s="1182"/>
      <c r="T59" s="1175"/>
      <c r="U59" s="1175"/>
      <c r="V59" s="1175"/>
      <c r="W59" s="1185"/>
      <c r="X59" s="574"/>
      <c r="Y59" s="716"/>
      <c r="Z59" s="716"/>
      <c r="AA59" s="166">
        <f>IF(AE57,D35,"")</f>
      </c>
      <c r="AB59" s="1080"/>
      <c r="AC59" s="1001"/>
      <c r="AD59" s="1002"/>
      <c r="AE59" s="1000"/>
    </row>
    <row r="60" spans="1:31" s="219" customFormat="1" ht="12" customHeight="1">
      <c r="A60" s="1047"/>
      <c r="B60" s="1170"/>
      <c r="C60" s="1172"/>
      <c r="D60" s="1167"/>
      <c r="E60" s="1163"/>
      <c r="F60" s="1174"/>
      <c r="G60" s="1150"/>
      <c r="H60" s="1150"/>
      <c r="I60" s="1150"/>
      <c r="J60" s="1150"/>
      <c r="K60" s="805"/>
      <c r="L60" s="1153"/>
      <c r="M60" s="1153"/>
      <c r="N60" s="1153"/>
      <c r="O60" s="228"/>
      <c r="P60" s="1150"/>
      <c r="Q60" s="1150"/>
      <c r="R60" s="1168"/>
      <c r="S60" s="565"/>
      <c r="T60" s="1148"/>
      <c r="U60" s="1148"/>
      <c r="V60" s="1148"/>
      <c r="W60" s="1148"/>
      <c r="X60" s="575"/>
      <c r="Y60" s="716"/>
      <c r="Z60" s="716"/>
      <c r="AA60" s="167" t="s">
        <v>2</v>
      </c>
      <c r="AB60" s="1080"/>
      <c r="AC60" s="1001"/>
      <c r="AD60" s="1002"/>
      <c r="AE60" s="1000"/>
    </row>
    <row r="61" spans="1:31" s="219" customFormat="1" ht="12" customHeight="1">
      <c r="A61" s="1041"/>
      <c r="B61" s="1169"/>
      <c r="C61" s="1171"/>
      <c r="D61" s="1166"/>
      <c r="E61" s="1162"/>
      <c r="F61" s="1164"/>
      <c r="G61" s="1175"/>
      <c r="H61" s="1175"/>
      <c r="I61" s="1175"/>
      <c r="J61" s="1175"/>
      <c r="K61" s="805"/>
      <c r="L61" s="1153"/>
      <c r="M61" s="1153"/>
      <c r="N61" s="1153"/>
      <c r="O61" s="228"/>
      <c r="P61" s="1150"/>
      <c r="Q61" s="1150"/>
      <c r="R61" s="1168"/>
      <c r="S61" s="806"/>
      <c r="T61" s="1151"/>
      <c r="U61" s="1151"/>
      <c r="V61" s="1151"/>
      <c r="W61" s="1151"/>
      <c r="X61" s="575"/>
      <c r="Y61" s="716"/>
      <c r="Z61" s="716"/>
      <c r="AA61" s="168">
        <f>IF(AE57,D37,"")</f>
      </c>
      <c r="AB61" s="1080"/>
      <c r="AC61" s="1001"/>
      <c r="AD61" s="1002"/>
      <c r="AE61" s="1000"/>
    </row>
    <row r="62" spans="1:31" s="219" customFormat="1" ht="12" customHeight="1">
      <c r="A62" s="1040"/>
      <c r="B62" s="1170"/>
      <c r="C62" s="1172"/>
      <c r="D62" s="1167"/>
      <c r="E62" s="1163"/>
      <c r="F62" s="1165"/>
      <c r="G62" s="564"/>
      <c r="H62" s="1148"/>
      <c r="I62" s="1148"/>
      <c r="J62" s="1149"/>
      <c r="K62" s="1181"/>
      <c r="L62" s="1150"/>
      <c r="M62" s="1150"/>
      <c r="N62" s="1150"/>
      <c r="O62" s="805"/>
      <c r="P62" s="1150"/>
      <c r="Q62" s="1150"/>
      <c r="R62" s="1168"/>
      <c r="S62" s="806"/>
      <c r="T62" s="1150"/>
      <c r="U62" s="1150"/>
      <c r="V62" s="1150"/>
      <c r="W62" s="1150"/>
      <c r="X62" s="575"/>
      <c r="Y62" s="716"/>
      <c r="Z62" s="716"/>
      <c r="AA62" s="162"/>
      <c r="AB62" s="1080"/>
      <c r="AC62" s="1001"/>
      <c r="AD62" s="1002"/>
      <c r="AE62" s="1000"/>
    </row>
    <row r="63" spans="1:31" s="219" customFormat="1" ht="12" customHeight="1">
      <c r="A63" s="1041"/>
      <c r="B63" s="1169"/>
      <c r="C63" s="1171"/>
      <c r="D63" s="1166"/>
      <c r="E63" s="1162"/>
      <c r="F63" s="1173"/>
      <c r="G63" s="797"/>
      <c r="H63" s="1151"/>
      <c r="I63" s="1151"/>
      <c r="J63" s="1152"/>
      <c r="K63" s="1182"/>
      <c r="L63" s="1175"/>
      <c r="M63" s="1175"/>
      <c r="N63" s="1175"/>
      <c r="O63" s="805"/>
      <c r="P63" s="1150"/>
      <c r="Q63" s="1150"/>
      <c r="R63" s="1168"/>
      <c r="S63" s="806"/>
      <c r="T63" s="1150"/>
      <c r="U63" s="1150"/>
      <c r="V63" s="1150"/>
      <c r="W63" s="1150"/>
      <c r="X63" s="575"/>
      <c r="Y63" s="716"/>
      <c r="Z63" s="716"/>
      <c r="AA63" s="163">
        <v>7</v>
      </c>
      <c r="AB63" s="1080"/>
      <c r="AC63" s="1001"/>
      <c r="AD63" s="1002"/>
      <c r="AE63" s="1000"/>
    </row>
    <row r="64" spans="1:31" s="219" customFormat="1" ht="12" customHeight="1">
      <c r="A64" s="1040"/>
      <c r="B64" s="1170"/>
      <c r="C64" s="1172"/>
      <c r="D64" s="1167"/>
      <c r="E64" s="1163"/>
      <c r="F64" s="1174"/>
      <c r="G64" s="1150"/>
      <c r="H64" s="1150"/>
      <c r="I64" s="1150"/>
      <c r="J64" s="1150"/>
      <c r="K64" s="565"/>
      <c r="L64" s="1148"/>
      <c r="M64" s="1148"/>
      <c r="N64" s="1149"/>
      <c r="O64" s="808"/>
      <c r="P64" s="1150"/>
      <c r="Q64" s="1150"/>
      <c r="R64" s="1168"/>
      <c r="S64" s="806"/>
      <c r="T64" s="1150"/>
      <c r="U64" s="1150"/>
      <c r="V64" s="1150"/>
      <c r="W64" s="1150"/>
      <c r="X64" s="575"/>
      <c r="Y64" s="716"/>
      <c r="Z64" s="716"/>
      <c r="AA64" s="156" t="s">
        <v>3</v>
      </c>
      <c r="AB64" s="1080">
        <v>8</v>
      </c>
      <c r="AC64" s="1001">
        <v>42</v>
      </c>
      <c r="AD64" s="1002">
        <v>7</v>
      </c>
      <c r="AE64" s="1000" t="b">
        <v>0</v>
      </c>
    </row>
    <row r="65" spans="1:31" s="219" customFormat="1" ht="12" customHeight="1">
      <c r="A65" s="1041"/>
      <c r="B65" s="1169"/>
      <c r="C65" s="1171"/>
      <c r="D65" s="1166"/>
      <c r="E65" s="1162"/>
      <c r="F65" s="1164"/>
      <c r="G65" s="1175"/>
      <c r="H65" s="1175"/>
      <c r="I65" s="1175"/>
      <c r="J65" s="1175"/>
      <c r="K65" s="806"/>
      <c r="L65" s="1151"/>
      <c r="M65" s="1151"/>
      <c r="N65" s="1152"/>
      <c r="O65" s="808"/>
      <c r="P65" s="1150"/>
      <c r="Q65" s="1150"/>
      <c r="R65" s="1168"/>
      <c r="S65" s="806"/>
      <c r="T65" s="1150"/>
      <c r="U65" s="1150"/>
      <c r="V65" s="1150"/>
      <c r="W65" s="1150"/>
      <c r="X65" s="575"/>
      <c r="Y65" s="716"/>
      <c r="Z65" s="716"/>
      <c r="AA65" s="164"/>
      <c r="AB65" s="1080"/>
      <c r="AC65" s="1001"/>
      <c r="AD65" s="1002"/>
      <c r="AE65" s="1000"/>
    </row>
    <row r="66" spans="1:31" s="219" customFormat="1" ht="12" customHeight="1">
      <c r="A66" s="1040"/>
      <c r="B66" s="1170"/>
      <c r="C66" s="1172"/>
      <c r="D66" s="1167"/>
      <c r="E66" s="1163"/>
      <c r="F66" s="1165"/>
      <c r="G66" s="564"/>
      <c r="H66" s="1148"/>
      <c r="I66" s="1148"/>
      <c r="J66" s="1148"/>
      <c r="K66" s="807"/>
      <c r="L66" s="1153"/>
      <c r="M66" s="1153"/>
      <c r="N66" s="1177"/>
      <c r="O66" s="1181"/>
      <c r="P66" s="1150"/>
      <c r="Q66" s="1150"/>
      <c r="R66" s="1150"/>
      <c r="S66" s="806"/>
      <c r="T66" s="1150"/>
      <c r="U66" s="1150"/>
      <c r="V66" s="1150"/>
      <c r="W66" s="1150"/>
      <c r="X66" s="575"/>
      <c r="Y66" s="716"/>
      <c r="Z66" s="716"/>
      <c r="AA66" s="166">
        <f>IF(AE64,D39,"")</f>
      </c>
      <c r="AB66" s="1080"/>
      <c r="AC66" s="1001"/>
      <c r="AD66" s="1002"/>
      <c r="AE66" s="1000"/>
    </row>
    <row r="67" spans="1:31" s="219" customFormat="1" ht="12" customHeight="1">
      <c r="A67" s="1041"/>
      <c r="B67" s="1169"/>
      <c r="C67" s="1171"/>
      <c r="D67" s="1166"/>
      <c r="E67" s="1162"/>
      <c r="F67" s="1173"/>
      <c r="G67" s="797"/>
      <c r="H67" s="1151"/>
      <c r="I67" s="1151"/>
      <c r="J67" s="1151"/>
      <c r="K67" s="807"/>
      <c r="L67" s="1153"/>
      <c r="M67" s="1153"/>
      <c r="N67" s="1177"/>
      <c r="O67" s="1182"/>
      <c r="P67" s="1175"/>
      <c r="Q67" s="1175"/>
      <c r="R67" s="1175"/>
      <c r="S67" s="806"/>
      <c r="T67" s="1150"/>
      <c r="U67" s="1150"/>
      <c r="V67" s="1150"/>
      <c r="W67" s="1150"/>
      <c r="X67" s="575"/>
      <c r="Y67" s="716"/>
      <c r="Z67" s="716"/>
      <c r="AA67" s="167" t="s">
        <v>2</v>
      </c>
      <c r="AB67" s="1080"/>
      <c r="AC67" s="1001"/>
      <c r="AD67" s="1002"/>
      <c r="AE67" s="1000"/>
    </row>
    <row r="68" spans="1:31" s="219" customFormat="1" ht="12" customHeight="1">
      <c r="A68" s="1040"/>
      <c r="B68" s="1170"/>
      <c r="C68" s="1172"/>
      <c r="D68" s="1167"/>
      <c r="E68" s="1163"/>
      <c r="F68" s="1174"/>
      <c r="G68" s="1150"/>
      <c r="H68" s="1150"/>
      <c r="I68" s="1150"/>
      <c r="J68" s="1150"/>
      <c r="K68" s="805"/>
      <c r="L68" s="1153"/>
      <c r="M68" s="1153"/>
      <c r="N68" s="1177"/>
      <c r="O68" s="579"/>
      <c r="P68" s="1148"/>
      <c r="Q68" s="1148"/>
      <c r="R68" s="1148"/>
      <c r="S68" s="807"/>
      <c r="T68" s="1150"/>
      <c r="U68" s="1150"/>
      <c r="V68" s="1150"/>
      <c r="W68" s="1178"/>
      <c r="X68" s="574"/>
      <c r="Y68" s="716"/>
      <c r="Z68" s="716"/>
      <c r="AA68" s="168">
        <f>IF(AE64,D41,"")</f>
      </c>
      <c r="AB68" s="1080"/>
      <c r="AC68" s="1001"/>
      <c r="AD68" s="1002"/>
      <c r="AE68" s="1000"/>
    </row>
    <row r="69" spans="1:31" s="219" customFormat="1" ht="12" customHeight="1">
      <c r="A69" s="1041"/>
      <c r="B69" s="1169"/>
      <c r="C69" s="1171"/>
      <c r="D69" s="1166"/>
      <c r="E69" s="1162"/>
      <c r="F69" s="1164"/>
      <c r="G69" s="1175"/>
      <c r="H69" s="1175"/>
      <c r="I69" s="1175"/>
      <c r="J69" s="1175"/>
      <c r="K69" s="805"/>
      <c r="L69" s="1153"/>
      <c r="M69" s="1153"/>
      <c r="N69" s="1177"/>
      <c r="O69" s="230"/>
      <c r="P69" s="1151"/>
      <c r="Q69" s="1151"/>
      <c r="R69" s="1151"/>
      <c r="S69" s="807"/>
      <c r="T69" s="1150"/>
      <c r="U69" s="1150"/>
      <c r="V69" s="1150"/>
      <c r="W69" s="1178"/>
      <c r="X69" s="574"/>
      <c r="Y69" s="716"/>
      <c r="Z69" s="716"/>
      <c r="AA69" s="165"/>
      <c r="AB69" s="1080"/>
      <c r="AC69" s="1001"/>
      <c r="AD69" s="1002"/>
      <c r="AE69" s="1000"/>
    </row>
    <row r="70" spans="1:31" s="219" customFormat="1" ht="12" customHeight="1">
      <c r="A70" s="1040"/>
      <c r="B70" s="1170"/>
      <c r="C70" s="1172"/>
      <c r="D70" s="1167"/>
      <c r="E70" s="1163"/>
      <c r="F70" s="1165"/>
      <c r="G70" s="564"/>
      <c r="H70" s="1148"/>
      <c r="I70" s="1148"/>
      <c r="J70" s="1149"/>
      <c r="K70" s="1181"/>
      <c r="L70" s="1150"/>
      <c r="M70" s="1150"/>
      <c r="N70" s="1150"/>
      <c r="O70" s="806"/>
      <c r="P70" s="1153"/>
      <c r="Q70" s="1153"/>
      <c r="R70" s="1150"/>
      <c r="S70" s="805"/>
      <c r="T70" s="1150"/>
      <c r="U70" s="1150"/>
      <c r="V70" s="1150"/>
      <c r="W70" s="1178"/>
      <c r="X70" s="574"/>
      <c r="Y70" s="716"/>
      <c r="Z70" s="716"/>
      <c r="AA70" s="163">
        <v>8</v>
      </c>
      <c r="AB70" s="1080"/>
      <c r="AC70" s="1001"/>
      <c r="AD70" s="1002"/>
      <c r="AE70" s="1000"/>
    </row>
    <row r="71" spans="1:31" s="219" customFormat="1" ht="12" customHeight="1">
      <c r="A71" s="1041"/>
      <c r="B71" s="1169"/>
      <c r="C71" s="1171"/>
      <c r="D71" s="1166"/>
      <c r="E71" s="1162"/>
      <c r="F71" s="1173"/>
      <c r="G71" s="797"/>
      <c r="H71" s="1151"/>
      <c r="I71" s="1151"/>
      <c r="J71" s="1152"/>
      <c r="K71" s="1182"/>
      <c r="L71" s="1175"/>
      <c r="M71" s="1175"/>
      <c r="N71" s="1175"/>
      <c r="O71" s="806"/>
      <c r="P71" s="1150"/>
      <c r="Q71" s="1150"/>
      <c r="R71" s="1150"/>
      <c r="S71" s="805"/>
      <c r="T71" s="1150"/>
      <c r="U71" s="1150"/>
      <c r="V71" s="1150"/>
      <c r="W71" s="1178"/>
      <c r="X71" s="574"/>
      <c r="Y71" s="716"/>
      <c r="Z71" s="716"/>
      <c r="AA71" s="156" t="s">
        <v>3</v>
      </c>
      <c r="AB71" s="1080">
        <v>9</v>
      </c>
      <c r="AC71" s="1001">
        <v>46</v>
      </c>
      <c r="AD71" s="1002">
        <v>7</v>
      </c>
      <c r="AE71" s="1000" t="b">
        <v>0</v>
      </c>
    </row>
    <row r="72" spans="1:31" s="219" customFormat="1" ht="12" customHeight="1">
      <c r="A72" s="1040"/>
      <c r="B72" s="1170"/>
      <c r="C72" s="1172"/>
      <c r="D72" s="1167"/>
      <c r="E72" s="1163"/>
      <c r="F72" s="1174"/>
      <c r="G72" s="1150"/>
      <c r="H72" s="1150"/>
      <c r="I72" s="1150"/>
      <c r="J72" s="1150"/>
      <c r="K72" s="565"/>
      <c r="L72" s="1148"/>
      <c r="M72" s="1148"/>
      <c r="N72" s="1148"/>
      <c r="O72" s="807"/>
      <c r="P72" s="1150"/>
      <c r="Q72" s="1150"/>
      <c r="R72" s="1150"/>
      <c r="S72" s="805"/>
      <c r="T72" s="1150"/>
      <c r="U72" s="1150"/>
      <c r="V72" s="1150"/>
      <c r="W72" s="1178"/>
      <c r="X72" s="574"/>
      <c r="Y72" s="716"/>
      <c r="Z72" s="716"/>
      <c r="AA72" s="164"/>
      <c r="AB72" s="1080"/>
      <c r="AC72" s="1001"/>
      <c r="AD72" s="1002"/>
      <c r="AE72" s="1000"/>
    </row>
    <row r="73" spans="1:31" s="219" customFormat="1" ht="12" customHeight="1">
      <c r="A73" s="1176"/>
      <c r="B73" s="1169"/>
      <c r="C73" s="1171"/>
      <c r="D73" s="1166"/>
      <c r="E73" s="1162"/>
      <c r="F73" s="1164"/>
      <c r="G73" s="1175"/>
      <c r="H73" s="1175"/>
      <c r="I73" s="1175"/>
      <c r="J73" s="1175"/>
      <c r="K73" s="806"/>
      <c r="L73" s="1151"/>
      <c r="M73" s="1151"/>
      <c r="N73" s="1151"/>
      <c r="O73" s="807"/>
      <c r="P73" s="1150"/>
      <c r="Q73" s="1150"/>
      <c r="R73" s="1150"/>
      <c r="S73" s="805"/>
      <c r="T73" s="1150"/>
      <c r="U73" s="1150"/>
      <c r="V73" s="1150"/>
      <c r="W73" s="1150"/>
      <c r="X73" s="574"/>
      <c r="Y73" s="716"/>
      <c r="Z73" s="716"/>
      <c r="AA73" s="166">
        <f>IF(AE71,D43,"")</f>
      </c>
      <c r="AB73" s="1080"/>
      <c r="AC73" s="1001"/>
      <c r="AD73" s="1002"/>
      <c r="AE73" s="1000"/>
    </row>
    <row r="74" spans="1:31" s="219" customFormat="1" ht="12" customHeight="1">
      <c r="A74" s="1047"/>
      <c r="B74" s="1170"/>
      <c r="C74" s="1172"/>
      <c r="D74" s="1167"/>
      <c r="E74" s="1163"/>
      <c r="F74" s="1165"/>
      <c r="G74" s="564"/>
      <c r="H74" s="1148"/>
      <c r="I74" s="1148"/>
      <c r="J74" s="1148"/>
      <c r="K74" s="807"/>
      <c r="L74" s="1153"/>
      <c r="M74" s="1153"/>
      <c r="N74" s="1153"/>
      <c r="O74" s="228"/>
      <c r="P74" s="822"/>
      <c r="Q74" s="822"/>
      <c r="R74" s="809"/>
      <c r="S74" s="809"/>
      <c r="T74" s="809"/>
      <c r="U74" s="809"/>
      <c r="V74" s="809"/>
      <c r="W74" s="822"/>
      <c r="X74" s="574"/>
      <c r="Y74" s="716"/>
      <c r="Z74" s="716"/>
      <c r="AA74" s="167" t="s">
        <v>2</v>
      </c>
      <c r="AB74" s="1080"/>
      <c r="AC74" s="1001"/>
      <c r="AD74" s="1002"/>
      <c r="AE74" s="1000"/>
    </row>
    <row r="75" spans="1:31" s="219" customFormat="1" ht="12" customHeight="1">
      <c r="A75" s="231"/>
      <c r="B75" s="575"/>
      <c r="C75" s="199"/>
      <c r="D75" s="810"/>
      <c r="E75" s="811"/>
      <c r="F75" s="797"/>
      <c r="G75" s="232"/>
      <c r="H75" s="1151"/>
      <c r="I75" s="1151"/>
      <c r="J75" s="807"/>
      <c r="K75" s="807"/>
      <c r="L75" s="228"/>
      <c r="M75" s="228"/>
      <c r="N75" s="1203"/>
      <c r="O75" s="1222"/>
      <c r="P75" s="1218"/>
      <c r="Q75" s="1218"/>
      <c r="R75" s="1218"/>
      <c r="S75" s="1218"/>
      <c r="T75" s="1219"/>
      <c r="U75" s="1197"/>
      <c r="V75" s="1198"/>
      <c r="W75" s="1199"/>
      <c r="X75" s="574"/>
      <c r="Y75" s="716"/>
      <c r="Z75" s="716"/>
      <c r="AA75" s="168">
        <f>IF(AE71,D45,"")</f>
      </c>
      <c r="AB75" s="1080"/>
      <c r="AC75" s="1001"/>
      <c r="AD75" s="1002"/>
      <c r="AE75" s="1000"/>
    </row>
    <row r="76" spans="1:31" ht="12" customHeight="1">
      <c r="A76" s="239"/>
      <c r="B76" s="239"/>
      <c r="C76" s="205"/>
      <c r="D76" s="1160"/>
      <c r="E76" s="1160"/>
      <c r="F76" s="1160"/>
      <c r="G76" s="812"/>
      <c r="H76" s="1208"/>
      <c r="I76" s="1208"/>
      <c r="J76" s="1208"/>
      <c r="K76" s="813"/>
      <c r="L76" s="262"/>
      <c r="M76" s="238"/>
      <c r="N76" s="1203"/>
      <c r="O76" s="1222"/>
      <c r="P76" s="1220"/>
      <c r="Q76" s="1220"/>
      <c r="R76" s="1220"/>
      <c r="S76" s="1220"/>
      <c r="T76" s="1221"/>
      <c r="U76" s="1200"/>
      <c r="V76" s="1201"/>
      <c r="W76" s="1202"/>
      <c r="X76" s="239"/>
      <c r="Y76" s="239"/>
      <c r="Z76" s="239"/>
      <c r="AA76" s="165"/>
      <c r="AB76" s="1080"/>
      <c r="AC76" s="1001"/>
      <c r="AD76" s="1002"/>
      <c r="AE76" s="1000"/>
    </row>
    <row r="77" spans="1:31" ht="12" customHeight="1">
      <c r="A77" s="239"/>
      <c r="B77" s="823"/>
      <c r="C77" s="200"/>
      <c r="D77" s="1161"/>
      <c r="E77" s="1161"/>
      <c r="F77" s="1161"/>
      <c r="G77" s="1158"/>
      <c r="H77" s="1158"/>
      <c r="I77" s="1158"/>
      <c r="J77" s="1158"/>
      <c r="K77" s="814"/>
      <c r="L77" s="266"/>
      <c r="M77" s="484"/>
      <c r="N77" s="236"/>
      <c r="O77" s="236"/>
      <c r="P77" s="1195"/>
      <c r="Q77" s="1195"/>
      <c r="R77" s="1195"/>
      <c r="S77" s="1195"/>
      <c r="T77" s="1196"/>
      <c r="U77" s="1192"/>
      <c r="V77" s="1193"/>
      <c r="W77" s="1194"/>
      <c r="X77" s="239"/>
      <c r="Y77" s="239"/>
      <c r="Z77" s="239"/>
      <c r="AA77" s="163">
        <v>9</v>
      </c>
      <c r="AB77" s="1080"/>
      <c r="AC77" s="1001"/>
      <c r="AD77" s="1002"/>
      <c r="AE77" s="1000"/>
    </row>
    <row r="78" spans="1:31" ht="12" customHeight="1">
      <c r="A78" s="239"/>
      <c r="B78" s="824"/>
      <c r="C78" s="546"/>
      <c r="D78" s="1204"/>
      <c r="E78" s="1204"/>
      <c r="F78" s="1205"/>
      <c r="G78" s="1159"/>
      <c r="H78" s="1159"/>
      <c r="I78" s="1159"/>
      <c r="J78" s="1159"/>
      <c r="K78" s="794"/>
      <c r="L78" s="1207"/>
      <c r="M78" s="577"/>
      <c r="N78" s="236"/>
      <c r="O78" s="236"/>
      <c r="P78" s="1195"/>
      <c r="Q78" s="1195"/>
      <c r="R78" s="1195"/>
      <c r="S78" s="1195"/>
      <c r="T78" s="1196"/>
      <c r="U78" s="1192"/>
      <c r="V78" s="1193"/>
      <c r="W78" s="1194"/>
      <c r="X78" s="239"/>
      <c r="Y78" s="239"/>
      <c r="Z78" s="239"/>
      <c r="AA78" s="156" t="s">
        <v>3</v>
      </c>
      <c r="AB78" s="1080">
        <v>10</v>
      </c>
      <c r="AC78" s="1001">
        <v>50</v>
      </c>
      <c r="AD78" s="1002">
        <v>7</v>
      </c>
      <c r="AE78" s="1000" t="b">
        <v>0</v>
      </c>
    </row>
    <row r="79" spans="1:31" ht="12" customHeight="1">
      <c r="A79" s="239"/>
      <c r="B79" s="823"/>
      <c r="C79" s="200"/>
      <c r="D79" s="1161"/>
      <c r="E79" s="1161"/>
      <c r="F79" s="1206"/>
      <c r="G79" s="564"/>
      <c r="H79" s="1209"/>
      <c r="I79" s="1209"/>
      <c r="J79" s="1209"/>
      <c r="K79" s="263"/>
      <c r="L79" s="1207"/>
      <c r="M79" s="577"/>
      <c r="N79" s="236"/>
      <c r="O79" s="236"/>
      <c r="P79" s="1195"/>
      <c r="Q79" s="1195"/>
      <c r="R79" s="1195"/>
      <c r="S79" s="1195"/>
      <c r="T79" s="1196"/>
      <c r="U79" s="1192"/>
      <c r="V79" s="1193"/>
      <c r="W79" s="1194"/>
      <c r="X79" s="239"/>
      <c r="Y79" s="239"/>
      <c r="Z79" s="239"/>
      <c r="AA79" s="164"/>
      <c r="AB79" s="1080"/>
      <c r="AC79" s="1001"/>
      <c r="AD79" s="1002"/>
      <c r="AE79" s="1000"/>
    </row>
    <row r="80" spans="1:31" ht="12" customHeight="1">
      <c r="A80" s="239"/>
      <c r="B80" s="239"/>
      <c r="C80" s="205"/>
      <c r="D80" s="825"/>
      <c r="E80" s="825"/>
      <c r="F80" s="825"/>
      <c r="G80" s="262"/>
      <c r="H80" s="1147"/>
      <c r="I80" s="1147"/>
      <c r="J80" s="1147"/>
      <c r="K80" s="263"/>
      <c r="L80" s="262"/>
      <c r="M80" s="238"/>
      <c r="N80" s="236"/>
      <c r="O80" s="236"/>
      <c r="P80" s="1195"/>
      <c r="Q80" s="1195"/>
      <c r="R80" s="1195"/>
      <c r="S80" s="1195"/>
      <c r="T80" s="1196"/>
      <c r="U80" s="1192"/>
      <c r="V80" s="1193"/>
      <c r="W80" s="1194"/>
      <c r="X80" s="239"/>
      <c r="Y80" s="239"/>
      <c r="Z80" s="239"/>
      <c r="AA80" s="166">
        <f>IF(AE78,D47,"")</f>
      </c>
      <c r="AB80" s="1080"/>
      <c r="AC80" s="1001"/>
      <c r="AD80" s="1002"/>
      <c r="AE80" s="1000"/>
    </row>
    <row r="81" spans="1:31" ht="12" customHeight="1">
      <c r="A81" s="239"/>
      <c r="B81" s="239"/>
      <c r="C81" s="205"/>
      <c r="D81" s="145"/>
      <c r="E81" s="145"/>
      <c r="F81" s="145"/>
      <c r="G81" s="239"/>
      <c r="H81" s="239"/>
      <c r="I81" s="239"/>
      <c r="J81" s="239"/>
      <c r="K81" s="239"/>
      <c r="L81" s="238"/>
      <c r="M81" s="238"/>
      <c r="N81" s="236"/>
      <c r="O81" s="236"/>
      <c r="P81" s="1195"/>
      <c r="Q81" s="1195"/>
      <c r="R81" s="1195"/>
      <c r="S81" s="1195"/>
      <c r="T81" s="1196"/>
      <c r="U81" s="1192"/>
      <c r="V81" s="1193"/>
      <c r="W81" s="1194"/>
      <c r="X81" s="239"/>
      <c r="Y81" s="239"/>
      <c r="Z81" s="239"/>
      <c r="AA81" s="167" t="s">
        <v>2</v>
      </c>
      <c r="AB81" s="1080"/>
      <c r="AC81" s="1001"/>
      <c r="AD81" s="1002"/>
      <c r="AE81" s="1000"/>
    </row>
    <row r="82" spans="1:31" ht="12" customHeight="1">
      <c r="A82" s="826"/>
      <c r="B82" s="239"/>
      <c r="C82" s="205"/>
      <c r="D82" s="827"/>
      <c r="E82" s="827"/>
      <c r="F82" s="1155"/>
      <c r="G82" s="1155"/>
      <c r="H82" s="1155"/>
      <c r="I82" s="1155"/>
      <c r="J82" s="1155"/>
      <c r="K82" s="222"/>
      <c r="L82" s="238"/>
      <c r="M82" s="238"/>
      <c r="N82" s="236"/>
      <c r="O82" s="236"/>
      <c r="P82" s="1195"/>
      <c r="Q82" s="1195"/>
      <c r="R82" s="1195"/>
      <c r="S82" s="1195"/>
      <c r="T82" s="1196"/>
      <c r="U82" s="1192"/>
      <c r="V82" s="1193"/>
      <c r="W82" s="1194"/>
      <c r="X82" s="239"/>
      <c r="Y82" s="239"/>
      <c r="Z82" s="239"/>
      <c r="AA82" s="168">
        <f>IF(AE78,D49,"")</f>
      </c>
      <c r="AB82" s="1080"/>
      <c r="AC82" s="1001"/>
      <c r="AD82" s="1002"/>
      <c r="AE82" s="1000"/>
    </row>
    <row r="83" spans="1:31" ht="12" customHeight="1">
      <c r="A83" s="239"/>
      <c r="B83" s="239"/>
      <c r="C83" s="205"/>
      <c r="D83" s="828"/>
      <c r="E83" s="828"/>
      <c r="F83" s="1154"/>
      <c r="G83" s="1154"/>
      <c r="H83" s="1154"/>
      <c r="I83" s="1154"/>
      <c r="J83" s="1154"/>
      <c r="K83" s="240"/>
      <c r="L83" s="829"/>
      <c r="M83" s="829"/>
      <c r="N83" s="236"/>
      <c r="O83" s="236"/>
      <c r="P83" s="1195"/>
      <c r="Q83" s="1195"/>
      <c r="R83" s="1195"/>
      <c r="S83" s="1195"/>
      <c r="T83" s="1196"/>
      <c r="U83" s="1192"/>
      <c r="V83" s="1193"/>
      <c r="W83" s="1194"/>
      <c r="X83" s="239"/>
      <c r="Y83" s="239"/>
      <c r="Z83" s="239"/>
      <c r="AA83" s="165"/>
      <c r="AB83" s="1080"/>
      <c r="AC83" s="1001"/>
      <c r="AD83" s="1002"/>
      <c r="AE83" s="1000"/>
    </row>
    <row r="84" spans="1:31" ht="12" customHeight="1">
      <c r="A84" s="826"/>
      <c r="B84" s="239"/>
      <c r="C84" s="205"/>
      <c r="D84" s="827"/>
      <c r="E84" s="827"/>
      <c r="F84" s="1155"/>
      <c r="G84" s="1155"/>
      <c r="H84" s="1155"/>
      <c r="I84" s="1155"/>
      <c r="J84" s="1155"/>
      <c r="K84" s="222"/>
      <c r="L84" s="829"/>
      <c r="M84" s="829"/>
      <c r="N84" s="236"/>
      <c r="O84" s="236"/>
      <c r="P84" s="1195"/>
      <c r="Q84" s="1195"/>
      <c r="R84" s="1195"/>
      <c r="S84" s="1195"/>
      <c r="T84" s="1196"/>
      <c r="U84" s="1192"/>
      <c r="V84" s="1193"/>
      <c r="W84" s="1194"/>
      <c r="X84" s="239"/>
      <c r="Y84" s="239"/>
      <c r="Z84" s="239"/>
      <c r="AA84" s="163">
        <v>10</v>
      </c>
      <c r="AB84" s="1080"/>
      <c r="AC84" s="1001"/>
      <c r="AD84" s="1002"/>
      <c r="AE84" s="1000"/>
    </row>
    <row r="85" spans="1:31" ht="12" customHeight="1">
      <c r="A85" s="239"/>
      <c r="B85" s="239"/>
      <c r="C85" s="205"/>
      <c r="D85" s="828"/>
      <c r="E85" s="828"/>
      <c r="F85" s="1154"/>
      <c r="G85" s="1154"/>
      <c r="H85" s="1154"/>
      <c r="I85" s="1154"/>
      <c r="J85" s="1154"/>
      <c r="K85" s="240"/>
      <c r="L85" s="238"/>
      <c r="M85" s="238"/>
      <c r="N85" s="238"/>
      <c r="O85" s="238"/>
      <c r="P85" s="800"/>
      <c r="Q85" s="800"/>
      <c r="R85" s="800"/>
      <c r="S85" s="800"/>
      <c r="T85" s="830"/>
      <c r="U85" s="830"/>
      <c r="V85" s="830"/>
      <c r="W85" s="800"/>
      <c r="X85" s="239"/>
      <c r="Y85" s="239"/>
      <c r="Z85" s="239"/>
      <c r="AA85" s="156" t="s">
        <v>3</v>
      </c>
      <c r="AB85" s="1080">
        <v>11</v>
      </c>
      <c r="AC85" s="1001">
        <v>54</v>
      </c>
      <c r="AD85" s="1002">
        <v>7</v>
      </c>
      <c r="AE85" s="1000" t="b">
        <v>0</v>
      </c>
    </row>
    <row r="86" spans="1:31" ht="15">
      <c r="A86" s="239"/>
      <c r="B86" s="239"/>
      <c r="C86" s="205"/>
      <c r="D86" s="145"/>
      <c r="E86" s="145"/>
      <c r="F86" s="145"/>
      <c r="G86" s="239"/>
      <c r="H86" s="239"/>
      <c r="I86" s="239"/>
      <c r="J86" s="239"/>
      <c r="K86" s="239"/>
      <c r="L86" s="239"/>
      <c r="M86" s="239"/>
      <c r="N86" s="239"/>
      <c r="O86" s="239"/>
      <c r="P86" s="145"/>
      <c r="Q86" s="145"/>
      <c r="R86" s="145"/>
      <c r="S86" s="145"/>
      <c r="T86" s="831"/>
      <c r="U86" s="831"/>
      <c r="V86" s="831"/>
      <c r="W86" s="145"/>
      <c r="X86" s="239"/>
      <c r="Y86" s="239"/>
      <c r="Z86" s="239"/>
      <c r="AA86" s="164"/>
      <c r="AB86" s="1080"/>
      <c r="AC86" s="1001"/>
      <c r="AD86" s="1002"/>
      <c r="AE86" s="1000"/>
    </row>
    <row r="87" spans="1:31" ht="15">
      <c r="A87" s="239"/>
      <c r="B87" s="239"/>
      <c r="C87" s="205"/>
      <c r="D87" s="145"/>
      <c r="E87" s="145"/>
      <c r="F87" s="145"/>
      <c r="G87" s="239"/>
      <c r="H87" s="239"/>
      <c r="I87" s="239"/>
      <c r="J87" s="239"/>
      <c r="K87" s="239"/>
      <c r="L87" s="239"/>
      <c r="M87" s="239"/>
      <c r="N87" s="239"/>
      <c r="O87" s="239"/>
      <c r="P87" s="145"/>
      <c r="Q87" s="145"/>
      <c r="R87" s="145"/>
      <c r="S87" s="145"/>
      <c r="T87" s="831"/>
      <c r="U87" s="831"/>
      <c r="V87" s="831"/>
      <c r="W87" s="145"/>
      <c r="X87" s="239"/>
      <c r="Y87" s="239"/>
      <c r="Z87" s="239"/>
      <c r="AA87" s="166">
        <f>IF(AE85,D51,"")</f>
      </c>
      <c r="AB87" s="1080"/>
      <c r="AC87" s="1001"/>
      <c r="AD87" s="1002"/>
      <c r="AE87" s="1000"/>
    </row>
    <row r="88" spans="1:31" ht="12.75">
      <c r="A88" s="239"/>
      <c r="B88" s="239"/>
      <c r="C88" s="205"/>
      <c r="D88" s="145"/>
      <c r="E88" s="145"/>
      <c r="F88" s="145"/>
      <c r="G88" s="239"/>
      <c r="H88" s="239"/>
      <c r="I88" s="239"/>
      <c r="J88" s="239"/>
      <c r="K88" s="239"/>
      <c r="L88" s="239"/>
      <c r="M88" s="239"/>
      <c r="N88" s="239"/>
      <c r="O88" s="239"/>
      <c r="P88" s="145"/>
      <c r="Q88" s="145"/>
      <c r="R88" s="145"/>
      <c r="S88" s="145"/>
      <c r="T88" s="831"/>
      <c r="U88" s="831"/>
      <c r="V88" s="831"/>
      <c r="W88" s="145"/>
      <c r="X88" s="239"/>
      <c r="Y88" s="239"/>
      <c r="Z88" s="239"/>
      <c r="AA88" s="167" t="s">
        <v>2</v>
      </c>
      <c r="AB88" s="1080"/>
      <c r="AC88" s="1001"/>
      <c r="AD88" s="1002"/>
      <c r="AE88" s="1000"/>
    </row>
    <row r="89" spans="1:31" ht="15">
      <c r="A89" s="239"/>
      <c r="B89" s="239"/>
      <c r="C89" s="205"/>
      <c r="D89" s="145"/>
      <c r="E89" s="145"/>
      <c r="F89" s="145"/>
      <c r="G89" s="239"/>
      <c r="H89" s="239"/>
      <c r="I89" s="239"/>
      <c r="J89" s="239"/>
      <c r="K89" s="239"/>
      <c r="L89" s="239"/>
      <c r="M89" s="239"/>
      <c r="N89" s="239"/>
      <c r="O89" s="239"/>
      <c r="P89" s="145"/>
      <c r="Q89" s="145"/>
      <c r="R89" s="145"/>
      <c r="S89" s="145"/>
      <c r="T89" s="831"/>
      <c r="U89" s="831"/>
      <c r="V89" s="831"/>
      <c r="W89" s="145"/>
      <c r="X89" s="239"/>
      <c r="Y89" s="239"/>
      <c r="Z89" s="239"/>
      <c r="AA89" s="168">
        <f>IF(AE85,D53,"")</f>
      </c>
      <c r="AB89" s="1080"/>
      <c r="AC89" s="1001"/>
      <c r="AD89" s="1002"/>
      <c r="AE89" s="1000"/>
    </row>
    <row r="90" spans="1:31" ht="15">
      <c r="A90" s="239"/>
      <c r="B90" s="239"/>
      <c r="C90" s="205"/>
      <c r="D90" s="145"/>
      <c r="E90" s="145"/>
      <c r="F90" s="145"/>
      <c r="G90" s="239"/>
      <c r="H90" s="239"/>
      <c r="I90" s="239"/>
      <c r="J90" s="239"/>
      <c r="K90" s="239"/>
      <c r="L90" s="239"/>
      <c r="M90" s="239"/>
      <c r="N90" s="239"/>
      <c r="O90" s="239"/>
      <c r="P90" s="145"/>
      <c r="Q90" s="145"/>
      <c r="R90" s="145"/>
      <c r="S90" s="145"/>
      <c r="T90" s="831"/>
      <c r="U90" s="831"/>
      <c r="V90" s="831"/>
      <c r="W90" s="145"/>
      <c r="X90" s="239"/>
      <c r="Y90" s="239"/>
      <c r="Z90" s="239"/>
      <c r="AA90" s="165"/>
      <c r="AB90" s="1080"/>
      <c r="AC90" s="1001"/>
      <c r="AD90" s="1002"/>
      <c r="AE90" s="1000"/>
    </row>
    <row r="91" spans="1:31" ht="12.75">
      <c r="A91" s="239"/>
      <c r="B91" s="239"/>
      <c r="C91" s="205"/>
      <c r="D91" s="145"/>
      <c r="E91" s="145"/>
      <c r="F91" s="145"/>
      <c r="G91" s="239"/>
      <c r="H91" s="239"/>
      <c r="I91" s="239"/>
      <c r="J91" s="239"/>
      <c r="K91" s="239"/>
      <c r="L91" s="239"/>
      <c r="M91" s="239"/>
      <c r="N91" s="239"/>
      <c r="O91" s="239"/>
      <c r="P91" s="145"/>
      <c r="Q91" s="145"/>
      <c r="R91" s="145"/>
      <c r="S91" s="145"/>
      <c r="T91" s="831"/>
      <c r="U91" s="831"/>
      <c r="V91" s="831"/>
      <c r="W91" s="145"/>
      <c r="X91" s="239"/>
      <c r="Y91" s="239"/>
      <c r="Z91" s="239"/>
      <c r="AA91" s="163">
        <v>11</v>
      </c>
      <c r="AB91" s="1080"/>
      <c r="AC91" s="1001"/>
      <c r="AD91" s="1002"/>
      <c r="AE91" s="1000"/>
    </row>
    <row r="92" spans="1:31" ht="12.75">
      <c r="A92" s="239"/>
      <c r="B92" s="239"/>
      <c r="C92" s="205"/>
      <c r="D92" s="145"/>
      <c r="E92" s="145"/>
      <c r="F92" s="145"/>
      <c r="G92" s="239"/>
      <c r="H92" s="239"/>
      <c r="I92" s="239"/>
      <c r="J92" s="239"/>
      <c r="K92" s="239"/>
      <c r="L92" s="239"/>
      <c r="M92" s="239"/>
      <c r="N92" s="239"/>
      <c r="O92" s="239"/>
      <c r="P92" s="145"/>
      <c r="Q92" s="145"/>
      <c r="R92" s="145"/>
      <c r="S92" s="145"/>
      <c r="T92" s="831"/>
      <c r="U92" s="831"/>
      <c r="V92" s="831"/>
      <c r="W92" s="145"/>
      <c r="X92" s="239"/>
      <c r="Y92" s="239"/>
      <c r="Z92" s="239"/>
      <c r="AA92" s="156" t="s">
        <v>3</v>
      </c>
      <c r="AB92" s="1080">
        <v>12</v>
      </c>
      <c r="AC92" s="1001">
        <v>58</v>
      </c>
      <c r="AD92" s="1002">
        <v>7</v>
      </c>
      <c r="AE92" s="1000" t="b">
        <v>0</v>
      </c>
    </row>
    <row r="93" spans="1:31" ht="15">
      <c r="A93" s="239"/>
      <c r="B93" s="239"/>
      <c r="C93" s="205"/>
      <c r="D93" s="145"/>
      <c r="E93" s="145"/>
      <c r="F93" s="145"/>
      <c r="G93" s="239"/>
      <c r="H93" s="239"/>
      <c r="I93" s="239"/>
      <c r="J93" s="239"/>
      <c r="K93" s="239"/>
      <c r="L93" s="239"/>
      <c r="M93" s="239"/>
      <c r="N93" s="239"/>
      <c r="O93" s="239"/>
      <c r="P93" s="145"/>
      <c r="Q93" s="145"/>
      <c r="R93" s="145"/>
      <c r="S93" s="145"/>
      <c r="T93" s="831"/>
      <c r="U93" s="831"/>
      <c r="V93" s="831"/>
      <c r="W93" s="145"/>
      <c r="X93" s="239"/>
      <c r="Y93" s="239"/>
      <c r="Z93" s="239"/>
      <c r="AA93" s="164"/>
      <c r="AB93" s="1080"/>
      <c r="AC93" s="1001"/>
      <c r="AD93" s="1002"/>
      <c r="AE93" s="1000"/>
    </row>
    <row r="94" spans="1:31" ht="15">
      <c r="A94" s="239"/>
      <c r="B94" s="239"/>
      <c r="C94" s="205"/>
      <c r="D94" s="145"/>
      <c r="E94" s="145"/>
      <c r="F94" s="145"/>
      <c r="G94" s="239"/>
      <c r="H94" s="239"/>
      <c r="I94" s="239"/>
      <c r="J94" s="239"/>
      <c r="K94" s="239"/>
      <c r="L94" s="239"/>
      <c r="M94" s="239"/>
      <c r="N94" s="239"/>
      <c r="O94" s="239"/>
      <c r="P94" s="145"/>
      <c r="Q94" s="145"/>
      <c r="R94" s="145"/>
      <c r="S94" s="145"/>
      <c r="T94" s="831"/>
      <c r="U94" s="831"/>
      <c r="V94" s="831"/>
      <c r="W94" s="145"/>
      <c r="X94" s="239"/>
      <c r="Y94" s="239"/>
      <c r="Z94" s="239"/>
      <c r="AA94" s="166">
        <f>IF(AE92,D55,"")</f>
      </c>
      <c r="AB94" s="1080"/>
      <c r="AC94" s="1001"/>
      <c r="AD94" s="1002"/>
      <c r="AE94" s="1000"/>
    </row>
    <row r="95" spans="1:31" ht="12.75">
      <c r="A95" s="239"/>
      <c r="B95" s="239"/>
      <c r="C95" s="205"/>
      <c r="D95" s="145"/>
      <c r="E95" s="145"/>
      <c r="F95" s="145"/>
      <c r="G95" s="239"/>
      <c r="H95" s="239"/>
      <c r="I95" s="239"/>
      <c r="J95" s="239"/>
      <c r="K95" s="239"/>
      <c r="L95" s="239"/>
      <c r="M95" s="239"/>
      <c r="N95" s="239"/>
      <c r="O95" s="239"/>
      <c r="P95" s="145"/>
      <c r="Q95" s="145"/>
      <c r="R95" s="145"/>
      <c r="S95" s="145"/>
      <c r="T95" s="831"/>
      <c r="U95" s="831"/>
      <c r="V95" s="831"/>
      <c r="W95" s="145"/>
      <c r="X95" s="239"/>
      <c r="Y95" s="239"/>
      <c r="Z95" s="239"/>
      <c r="AA95" s="167" t="s">
        <v>2</v>
      </c>
      <c r="AB95" s="1080"/>
      <c r="AC95" s="1001"/>
      <c r="AD95" s="1002"/>
      <c r="AE95" s="1000"/>
    </row>
    <row r="96" spans="1:31" ht="15">
      <c r="A96" s="239"/>
      <c r="B96" s="239"/>
      <c r="C96" s="205"/>
      <c r="D96" s="145"/>
      <c r="E96" s="145"/>
      <c r="F96" s="145"/>
      <c r="G96" s="239"/>
      <c r="H96" s="239"/>
      <c r="I96" s="239"/>
      <c r="J96" s="239"/>
      <c r="K96" s="239"/>
      <c r="L96" s="239"/>
      <c r="M96" s="239"/>
      <c r="N96" s="239"/>
      <c r="O96" s="239"/>
      <c r="P96" s="145"/>
      <c r="Q96" s="145"/>
      <c r="R96" s="145"/>
      <c r="S96" s="145"/>
      <c r="T96" s="831"/>
      <c r="U96" s="831"/>
      <c r="V96" s="831"/>
      <c r="W96" s="145"/>
      <c r="X96" s="239"/>
      <c r="Y96" s="239"/>
      <c r="Z96" s="239"/>
      <c r="AA96" s="168">
        <f>IF(AE92,D57,"")</f>
      </c>
      <c r="AB96" s="1080"/>
      <c r="AC96" s="1001"/>
      <c r="AD96" s="1002"/>
      <c r="AE96" s="1000"/>
    </row>
    <row r="97" spans="1:31" ht="15">
      <c r="A97" s="239"/>
      <c r="B97" s="239"/>
      <c r="C97" s="205"/>
      <c r="D97" s="145"/>
      <c r="E97" s="145"/>
      <c r="F97" s="145"/>
      <c r="G97" s="239"/>
      <c r="H97" s="239"/>
      <c r="I97" s="239"/>
      <c r="J97" s="239"/>
      <c r="K97" s="239"/>
      <c r="L97" s="239"/>
      <c r="M97" s="239"/>
      <c r="N97" s="239"/>
      <c r="O97" s="239"/>
      <c r="P97" s="145"/>
      <c r="Q97" s="145"/>
      <c r="R97" s="145"/>
      <c r="S97" s="145"/>
      <c r="T97" s="831"/>
      <c r="U97" s="831"/>
      <c r="V97" s="831"/>
      <c r="W97" s="145"/>
      <c r="X97" s="239"/>
      <c r="Y97" s="239"/>
      <c r="Z97" s="239"/>
      <c r="AA97" s="165"/>
      <c r="AB97" s="1080"/>
      <c r="AC97" s="1001"/>
      <c r="AD97" s="1002"/>
      <c r="AE97" s="1000"/>
    </row>
    <row r="98" spans="1:31" ht="12.75">
      <c r="A98" s="239"/>
      <c r="B98" s="239"/>
      <c r="C98" s="205"/>
      <c r="D98" s="145"/>
      <c r="E98" s="145"/>
      <c r="F98" s="145"/>
      <c r="G98" s="239"/>
      <c r="H98" s="239"/>
      <c r="I98" s="239"/>
      <c r="J98" s="239"/>
      <c r="K98" s="239"/>
      <c r="L98" s="239"/>
      <c r="M98" s="239"/>
      <c r="N98" s="239"/>
      <c r="O98" s="239"/>
      <c r="P98" s="145"/>
      <c r="Q98" s="145"/>
      <c r="R98" s="145"/>
      <c r="S98" s="145"/>
      <c r="T98" s="831"/>
      <c r="U98" s="831"/>
      <c r="V98" s="831"/>
      <c r="W98" s="145"/>
      <c r="X98" s="239"/>
      <c r="Y98" s="239"/>
      <c r="Z98" s="239"/>
      <c r="AA98" s="163">
        <v>12</v>
      </c>
      <c r="AB98" s="1080"/>
      <c r="AC98" s="1001"/>
      <c r="AD98" s="1002"/>
      <c r="AE98" s="1000"/>
    </row>
    <row r="99" spans="1:31" ht="12.75">
      <c r="A99" s="239"/>
      <c r="B99" s="239"/>
      <c r="C99" s="205"/>
      <c r="D99" s="145"/>
      <c r="E99" s="145"/>
      <c r="F99" s="145"/>
      <c r="G99" s="239"/>
      <c r="H99" s="239"/>
      <c r="I99" s="239"/>
      <c r="J99" s="239"/>
      <c r="K99" s="239"/>
      <c r="L99" s="239"/>
      <c r="M99" s="239"/>
      <c r="N99" s="239"/>
      <c r="O99" s="239"/>
      <c r="P99" s="145"/>
      <c r="Q99" s="145"/>
      <c r="R99" s="145"/>
      <c r="S99" s="145"/>
      <c r="T99" s="831"/>
      <c r="U99" s="831"/>
      <c r="V99" s="831"/>
      <c r="W99" s="145"/>
      <c r="X99" s="239"/>
      <c r="Y99" s="239"/>
      <c r="Z99" s="239"/>
      <c r="AA99" s="156" t="s">
        <v>3</v>
      </c>
      <c r="AB99" s="1080">
        <v>13</v>
      </c>
      <c r="AC99" s="1001">
        <v>62</v>
      </c>
      <c r="AD99" s="1002">
        <v>7</v>
      </c>
      <c r="AE99" s="1000" t="b">
        <v>0</v>
      </c>
    </row>
    <row r="100" spans="1:31" ht="15">
      <c r="A100" s="239"/>
      <c r="B100" s="239"/>
      <c r="C100" s="205"/>
      <c r="D100" s="145"/>
      <c r="E100" s="145"/>
      <c r="F100" s="145"/>
      <c r="G100" s="239"/>
      <c r="H100" s="239"/>
      <c r="I100" s="239"/>
      <c r="J100" s="239"/>
      <c r="K100" s="239"/>
      <c r="L100" s="239"/>
      <c r="M100" s="239"/>
      <c r="N100" s="239"/>
      <c r="O100" s="239"/>
      <c r="P100" s="145"/>
      <c r="Q100" s="145"/>
      <c r="R100" s="145"/>
      <c r="S100" s="145"/>
      <c r="T100" s="831"/>
      <c r="U100" s="831"/>
      <c r="V100" s="831"/>
      <c r="W100" s="145"/>
      <c r="X100" s="239"/>
      <c r="Y100" s="239"/>
      <c r="Z100" s="239"/>
      <c r="AA100" s="157"/>
      <c r="AB100" s="1080"/>
      <c r="AC100" s="1001"/>
      <c r="AD100" s="1002"/>
      <c r="AE100" s="1000"/>
    </row>
    <row r="101" spans="1:31" ht="15">
      <c r="A101" s="239"/>
      <c r="B101" s="239"/>
      <c r="C101" s="205"/>
      <c r="D101" s="145"/>
      <c r="E101" s="145"/>
      <c r="F101" s="145"/>
      <c r="G101" s="239"/>
      <c r="H101" s="239"/>
      <c r="I101" s="239"/>
      <c r="J101" s="239"/>
      <c r="K101" s="239"/>
      <c r="L101" s="239"/>
      <c r="M101" s="239"/>
      <c r="N101" s="239"/>
      <c r="O101" s="239"/>
      <c r="P101" s="145"/>
      <c r="Q101" s="145"/>
      <c r="R101" s="145"/>
      <c r="S101" s="145"/>
      <c r="T101" s="831"/>
      <c r="U101" s="831"/>
      <c r="V101" s="831"/>
      <c r="W101" s="145"/>
      <c r="X101" s="239"/>
      <c r="Y101" s="239"/>
      <c r="Z101" s="239"/>
      <c r="AA101" s="166">
        <f>IF(AE99,D59,"")</f>
      </c>
      <c r="AB101" s="1080"/>
      <c r="AC101" s="1001"/>
      <c r="AD101" s="1002"/>
      <c r="AE101" s="1000"/>
    </row>
    <row r="102" spans="1:31" ht="12.75">
      <c r="A102" s="239"/>
      <c r="B102" s="239"/>
      <c r="C102" s="205"/>
      <c r="D102" s="145"/>
      <c r="E102" s="145"/>
      <c r="F102" s="145"/>
      <c r="G102" s="239"/>
      <c r="H102" s="239"/>
      <c r="I102" s="239"/>
      <c r="J102" s="239"/>
      <c r="K102" s="239"/>
      <c r="L102" s="239"/>
      <c r="M102" s="239"/>
      <c r="N102" s="239"/>
      <c r="O102" s="239"/>
      <c r="P102" s="145"/>
      <c r="Q102" s="145"/>
      <c r="R102" s="145"/>
      <c r="S102" s="145"/>
      <c r="T102" s="831"/>
      <c r="U102" s="831"/>
      <c r="V102" s="831"/>
      <c r="W102" s="145"/>
      <c r="X102" s="239"/>
      <c r="Y102" s="239"/>
      <c r="Z102" s="239"/>
      <c r="AA102" s="167" t="s">
        <v>2</v>
      </c>
      <c r="AB102" s="1080"/>
      <c r="AC102" s="1001"/>
      <c r="AD102" s="1002"/>
      <c r="AE102" s="1000"/>
    </row>
    <row r="103" spans="1:31" ht="15">
      <c r="A103" s="239"/>
      <c r="B103" s="239"/>
      <c r="C103" s="205"/>
      <c r="D103" s="145"/>
      <c r="E103" s="145"/>
      <c r="F103" s="145"/>
      <c r="G103" s="239"/>
      <c r="H103" s="239"/>
      <c r="I103" s="239"/>
      <c r="J103" s="239"/>
      <c r="K103" s="239"/>
      <c r="L103" s="239"/>
      <c r="M103" s="239"/>
      <c r="N103" s="239"/>
      <c r="O103" s="239"/>
      <c r="P103" s="145"/>
      <c r="Q103" s="145"/>
      <c r="R103" s="145"/>
      <c r="S103" s="145"/>
      <c r="T103" s="831"/>
      <c r="U103" s="831"/>
      <c r="V103" s="831"/>
      <c r="W103" s="145"/>
      <c r="X103" s="239"/>
      <c r="Y103" s="239"/>
      <c r="Z103" s="239"/>
      <c r="AA103" s="168">
        <f>IF(AE99,D61,"")</f>
      </c>
      <c r="AB103" s="1080"/>
      <c r="AC103" s="1001"/>
      <c r="AD103" s="1002"/>
      <c r="AE103" s="1000"/>
    </row>
    <row r="104" spans="1:31" ht="15">
      <c r="A104" s="239"/>
      <c r="B104" s="239"/>
      <c r="C104" s="205"/>
      <c r="D104" s="145"/>
      <c r="E104" s="145"/>
      <c r="F104" s="145"/>
      <c r="G104" s="239"/>
      <c r="H104" s="239"/>
      <c r="I104" s="239"/>
      <c r="J104" s="239"/>
      <c r="K104" s="239"/>
      <c r="L104" s="239"/>
      <c r="M104" s="239"/>
      <c r="N104" s="239"/>
      <c r="O104" s="239"/>
      <c r="P104" s="145"/>
      <c r="Q104" s="145"/>
      <c r="R104" s="145"/>
      <c r="S104" s="145"/>
      <c r="T104" s="831"/>
      <c r="U104" s="831"/>
      <c r="V104" s="831"/>
      <c r="W104" s="145"/>
      <c r="X104" s="239"/>
      <c r="Y104" s="239"/>
      <c r="Z104" s="239"/>
      <c r="AA104" s="162"/>
      <c r="AB104" s="1080"/>
      <c r="AC104" s="1001"/>
      <c r="AD104" s="1002"/>
      <c r="AE104" s="1000"/>
    </row>
    <row r="105" spans="1:31" ht="12.75">
      <c r="A105" s="239"/>
      <c r="B105" s="239"/>
      <c r="C105" s="205"/>
      <c r="D105" s="145"/>
      <c r="E105" s="145"/>
      <c r="F105" s="145"/>
      <c r="G105" s="239"/>
      <c r="H105" s="239"/>
      <c r="I105" s="239"/>
      <c r="J105" s="239"/>
      <c r="K105" s="239"/>
      <c r="L105" s="239"/>
      <c r="M105" s="239"/>
      <c r="N105" s="239"/>
      <c r="O105" s="239"/>
      <c r="P105" s="145"/>
      <c r="Q105" s="145"/>
      <c r="R105" s="145"/>
      <c r="S105" s="145"/>
      <c r="T105" s="831"/>
      <c r="U105" s="831"/>
      <c r="V105" s="831"/>
      <c r="W105" s="145"/>
      <c r="X105" s="239"/>
      <c r="Y105" s="239"/>
      <c r="Z105" s="239"/>
      <c r="AA105" s="163">
        <v>13</v>
      </c>
      <c r="AB105" s="1080"/>
      <c r="AC105" s="1001"/>
      <c r="AD105" s="1002"/>
      <c r="AE105" s="1000"/>
    </row>
    <row r="106" spans="1:31" ht="12.75">
      <c r="A106" s="239"/>
      <c r="B106" s="239"/>
      <c r="C106" s="205"/>
      <c r="D106" s="145"/>
      <c r="E106" s="145"/>
      <c r="F106" s="145"/>
      <c r="G106" s="239"/>
      <c r="H106" s="239"/>
      <c r="I106" s="239"/>
      <c r="J106" s="239"/>
      <c r="K106" s="239"/>
      <c r="L106" s="239"/>
      <c r="M106" s="239"/>
      <c r="N106" s="239"/>
      <c r="O106" s="239"/>
      <c r="P106" s="145"/>
      <c r="Q106" s="145"/>
      <c r="R106" s="145"/>
      <c r="S106" s="145"/>
      <c r="T106" s="831"/>
      <c r="U106" s="831"/>
      <c r="V106" s="831"/>
      <c r="W106" s="145"/>
      <c r="X106" s="239"/>
      <c r="Y106" s="239"/>
      <c r="Z106" s="239"/>
      <c r="AA106" s="156" t="s">
        <v>3</v>
      </c>
      <c r="AB106" s="1080">
        <v>14</v>
      </c>
      <c r="AC106" s="1001">
        <v>66</v>
      </c>
      <c r="AD106" s="1002">
        <v>7</v>
      </c>
      <c r="AE106" s="1000" t="b">
        <v>0</v>
      </c>
    </row>
    <row r="107" spans="1:31" ht="15">
      <c r="A107" s="239"/>
      <c r="B107" s="239"/>
      <c r="C107" s="205"/>
      <c r="D107" s="145"/>
      <c r="E107" s="145"/>
      <c r="F107" s="145"/>
      <c r="G107" s="239"/>
      <c r="H107" s="239"/>
      <c r="I107" s="239"/>
      <c r="J107" s="239"/>
      <c r="K107" s="239"/>
      <c r="L107" s="239"/>
      <c r="M107" s="239"/>
      <c r="N107" s="239"/>
      <c r="O107" s="239"/>
      <c r="P107" s="145"/>
      <c r="Q107" s="145"/>
      <c r="R107" s="145"/>
      <c r="S107" s="145"/>
      <c r="T107" s="831"/>
      <c r="U107" s="831"/>
      <c r="V107" s="831"/>
      <c r="W107" s="145"/>
      <c r="X107" s="239"/>
      <c r="Y107" s="239"/>
      <c r="Z107" s="239"/>
      <c r="AA107" s="164"/>
      <c r="AB107" s="1080"/>
      <c r="AC107" s="1001"/>
      <c r="AD107" s="1002"/>
      <c r="AE107" s="1000"/>
    </row>
    <row r="108" spans="1:31" ht="15">
      <c r="A108" s="239"/>
      <c r="B108" s="239"/>
      <c r="C108" s="205"/>
      <c r="D108" s="145"/>
      <c r="E108" s="145"/>
      <c r="F108" s="145"/>
      <c r="G108" s="239"/>
      <c r="H108" s="239"/>
      <c r="I108" s="239"/>
      <c r="J108" s="239"/>
      <c r="K108" s="239"/>
      <c r="L108" s="239"/>
      <c r="M108" s="239"/>
      <c r="N108" s="239"/>
      <c r="O108" s="239"/>
      <c r="P108" s="145"/>
      <c r="Q108" s="145"/>
      <c r="R108" s="145"/>
      <c r="S108" s="145"/>
      <c r="T108" s="831"/>
      <c r="U108" s="831"/>
      <c r="V108" s="831"/>
      <c r="W108" s="145"/>
      <c r="X108" s="239"/>
      <c r="Y108" s="239"/>
      <c r="Z108" s="239"/>
      <c r="AA108" s="166">
        <f>IF(AE106,D63,"")</f>
      </c>
      <c r="AB108" s="1080"/>
      <c r="AC108" s="1001"/>
      <c r="AD108" s="1002"/>
      <c r="AE108" s="1000"/>
    </row>
    <row r="109" spans="1:31" ht="12.75">
      <c r="A109" s="239"/>
      <c r="B109" s="239"/>
      <c r="C109" s="205"/>
      <c r="D109" s="145"/>
      <c r="E109" s="145"/>
      <c r="F109" s="145"/>
      <c r="G109" s="239"/>
      <c r="H109" s="239"/>
      <c r="I109" s="239"/>
      <c r="J109" s="239"/>
      <c r="K109" s="239"/>
      <c r="L109" s="239"/>
      <c r="M109" s="239"/>
      <c r="N109" s="239"/>
      <c r="O109" s="239"/>
      <c r="P109" s="145"/>
      <c r="Q109" s="145"/>
      <c r="R109" s="145"/>
      <c r="S109" s="145"/>
      <c r="T109" s="831"/>
      <c r="U109" s="831"/>
      <c r="V109" s="831"/>
      <c r="W109" s="145"/>
      <c r="X109" s="239"/>
      <c r="Y109" s="239"/>
      <c r="Z109" s="239"/>
      <c r="AA109" s="167" t="s">
        <v>2</v>
      </c>
      <c r="AB109" s="1080"/>
      <c r="AC109" s="1001"/>
      <c r="AD109" s="1002"/>
      <c r="AE109" s="1000"/>
    </row>
    <row r="110" spans="1:31" ht="15">
      <c r="A110" s="239"/>
      <c r="B110" s="239"/>
      <c r="C110" s="205"/>
      <c r="D110" s="145"/>
      <c r="E110" s="145"/>
      <c r="F110" s="145"/>
      <c r="G110" s="239"/>
      <c r="H110" s="239"/>
      <c r="I110" s="239"/>
      <c r="J110" s="239"/>
      <c r="K110" s="239"/>
      <c r="L110" s="239"/>
      <c r="M110" s="239"/>
      <c r="N110" s="239"/>
      <c r="O110" s="239"/>
      <c r="P110" s="145"/>
      <c r="Q110" s="145"/>
      <c r="R110" s="145"/>
      <c r="S110" s="145"/>
      <c r="T110" s="831"/>
      <c r="U110" s="831"/>
      <c r="V110" s="831"/>
      <c r="W110" s="145"/>
      <c r="X110" s="239"/>
      <c r="Y110" s="239"/>
      <c r="Z110" s="239"/>
      <c r="AA110" s="168">
        <f>IF(AE106,D65,"")</f>
      </c>
      <c r="AB110" s="1080"/>
      <c r="AC110" s="1001"/>
      <c r="AD110" s="1002"/>
      <c r="AE110" s="1000"/>
    </row>
    <row r="111" spans="1:31" ht="15">
      <c r="A111" s="239"/>
      <c r="B111" s="239"/>
      <c r="C111" s="205"/>
      <c r="D111" s="145"/>
      <c r="E111" s="145"/>
      <c r="F111" s="145"/>
      <c r="G111" s="239"/>
      <c r="H111" s="239"/>
      <c r="I111" s="239"/>
      <c r="J111" s="239"/>
      <c r="K111" s="239"/>
      <c r="L111" s="239"/>
      <c r="M111" s="239"/>
      <c r="N111" s="239"/>
      <c r="O111" s="239"/>
      <c r="P111" s="145"/>
      <c r="Q111" s="145"/>
      <c r="R111" s="145"/>
      <c r="S111" s="145"/>
      <c r="T111" s="831"/>
      <c r="U111" s="831"/>
      <c r="V111" s="831"/>
      <c r="W111" s="145"/>
      <c r="X111" s="239"/>
      <c r="Y111" s="239"/>
      <c r="Z111" s="239"/>
      <c r="AA111" s="165"/>
      <c r="AB111" s="1080"/>
      <c r="AC111" s="1001"/>
      <c r="AD111" s="1002"/>
      <c r="AE111" s="1000"/>
    </row>
    <row r="112" spans="1:31" ht="12.75">
      <c r="A112" s="239"/>
      <c r="B112" s="239"/>
      <c r="C112" s="205"/>
      <c r="D112" s="145"/>
      <c r="E112" s="145"/>
      <c r="F112" s="145"/>
      <c r="G112" s="239"/>
      <c r="H112" s="239"/>
      <c r="I112" s="239"/>
      <c r="J112" s="239"/>
      <c r="K112" s="239"/>
      <c r="L112" s="239"/>
      <c r="M112" s="239"/>
      <c r="N112" s="239"/>
      <c r="O112" s="239"/>
      <c r="P112" s="145"/>
      <c r="Q112" s="145"/>
      <c r="R112" s="145"/>
      <c r="S112" s="145"/>
      <c r="T112" s="831"/>
      <c r="U112" s="831"/>
      <c r="V112" s="831"/>
      <c r="W112" s="145"/>
      <c r="X112" s="239"/>
      <c r="Y112" s="239"/>
      <c r="Z112" s="239"/>
      <c r="AA112" s="163">
        <v>14</v>
      </c>
      <c r="AB112" s="1080"/>
      <c r="AC112" s="1001"/>
      <c r="AD112" s="1002"/>
      <c r="AE112" s="1000"/>
    </row>
    <row r="113" spans="1:31" ht="12.75">
      <c r="A113" s="239"/>
      <c r="B113" s="239"/>
      <c r="C113" s="205"/>
      <c r="D113" s="145"/>
      <c r="E113" s="145"/>
      <c r="F113" s="145"/>
      <c r="G113" s="239"/>
      <c r="H113" s="239"/>
      <c r="I113" s="239"/>
      <c r="J113" s="239"/>
      <c r="K113" s="239"/>
      <c r="L113" s="239"/>
      <c r="M113" s="239"/>
      <c r="N113" s="239"/>
      <c r="O113" s="239"/>
      <c r="P113" s="145"/>
      <c r="Q113" s="145"/>
      <c r="R113" s="145"/>
      <c r="S113" s="145"/>
      <c r="T113" s="831"/>
      <c r="U113" s="831"/>
      <c r="V113" s="831"/>
      <c r="W113" s="145"/>
      <c r="X113" s="239"/>
      <c r="Y113" s="239"/>
      <c r="Z113" s="239"/>
      <c r="AA113" s="156" t="s">
        <v>3</v>
      </c>
      <c r="AB113" s="1080">
        <v>15</v>
      </c>
      <c r="AC113" s="1001">
        <v>70</v>
      </c>
      <c r="AD113" s="1002">
        <v>7</v>
      </c>
      <c r="AE113" s="1000" t="b">
        <v>0</v>
      </c>
    </row>
    <row r="114" spans="1:31" ht="15">
      <c r="A114" s="239"/>
      <c r="B114" s="239"/>
      <c r="C114" s="205"/>
      <c r="D114" s="145"/>
      <c r="E114" s="145"/>
      <c r="F114" s="145"/>
      <c r="G114" s="239"/>
      <c r="H114" s="239"/>
      <c r="I114" s="239"/>
      <c r="J114" s="239"/>
      <c r="K114" s="239"/>
      <c r="L114" s="239"/>
      <c r="M114" s="239"/>
      <c r="N114" s="239"/>
      <c r="O114" s="239"/>
      <c r="P114" s="145"/>
      <c r="Q114" s="145"/>
      <c r="R114" s="145"/>
      <c r="S114" s="145"/>
      <c r="T114" s="831"/>
      <c r="U114" s="831"/>
      <c r="V114" s="831"/>
      <c r="W114" s="145"/>
      <c r="X114" s="239"/>
      <c r="Y114" s="239"/>
      <c r="Z114" s="239"/>
      <c r="AA114" s="164"/>
      <c r="AB114" s="1080"/>
      <c r="AC114" s="1001"/>
      <c r="AD114" s="1002"/>
      <c r="AE114" s="1000"/>
    </row>
    <row r="115" spans="1:31" ht="15">
      <c r="A115" s="239"/>
      <c r="B115" s="239"/>
      <c r="C115" s="205"/>
      <c r="D115" s="145"/>
      <c r="E115" s="145"/>
      <c r="F115" s="145"/>
      <c r="G115" s="239"/>
      <c r="H115" s="239"/>
      <c r="I115" s="239"/>
      <c r="J115" s="239"/>
      <c r="K115" s="239"/>
      <c r="L115" s="239"/>
      <c r="M115" s="239"/>
      <c r="N115" s="239"/>
      <c r="O115" s="239"/>
      <c r="P115" s="145"/>
      <c r="Q115" s="145"/>
      <c r="R115" s="145"/>
      <c r="S115" s="145"/>
      <c r="T115" s="831"/>
      <c r="U115" s="831"/>
      <c r="V115" s="831"/>
      <c r="W115" s="145"/>
      <c r="X115" s="239"/>
      <c r="Y115" s="239"/>
      <c r="Z115" s="239"/>
      <c r="AA115" s="166">
        <f>IF(AE113,D67,"")</f>
      </c>
      <c r="AB115" s="1080"/>
      <c r="AC115" s="1001"/>
      <c r="AD115" s="1002"/>
      <c r="AE115" s="1000"/>
    </row>
    <row r="116" spans="1:31" ht="12.75">
      <c r="A116" s="239"/>
      <c r="B116" s="239"/>
      <c r="C116" s="205"/>
      <c r="D116" s="145"/>
      <c r="E116" s="145"/>
      <c r="F116" s="145"/>
      <c r="G116" s="239"/>
      <c r="H116" s="239"/>
      <c r="I116" s="239"/>
      <c r="J116" s="239"/>
      <c r="K116" s="239"/>
      <c r="L116" s="239"/>
      <c r="M116" s="239"/>
      <c r="N116" s="239"/>
      <c r="O116" s="239"/>
      <c r="P116" s="145"/>
      <c r="Q116" s="145"/>
      <c r="R116" s="145"/>
      <c r="S116" s="145"/>
      <c r="T116" s="831"/>
      <c r="U116" s="831"/>
      <c r="V116" s="831"/>
      <c r="W116" s="145"/>
      <c r="X116" s="239"/>
      <c r="Y116" s="239"/>
      <c r="Z116" s="239"/>
      <c r="AA116" s="167" t="s">
        <v>2</v>
      </c>
      <c r="AB116" s="1080"/>
      <c r="AC116" s="1001"/>
      <c r="AD116" s="1002"/>
      <c r="AE116" s="1000"/>
    </row>
    <row r="117" spans="1:31" ht="15">
      <c r="A117" s="239"/>
      <c r="B117" s="239"/>
      <c r="C117" s="205"/>
      <c r="D117" s="145"/>
      <c r="E117" s="145"/>
      <c r="F117" s="145"/>
      <c r="G117" s="239"/>
      <c r="H117" s="239"/>
      <c r="I117" s="239"/>
      <c r="J117" s="239"/>
      <c r="K117" s="239"/>
      <c r="L117" s="239"/>
      <c r="M117" s="239"/>
      <c r="N117" s="239"/>
      <c r="O117" s="239"/>
      <c r="P117" s="145"/>
      <c r="Q117" s="145"/>
      <c r="R117" s="145"/>
      <c r="S117" s="145"/>
      <c r="T117" s="831"/>
      <c r="U117" s="831"/>
      <c r="V117" s="831"/>
      <c r="W117" s="145"/>
      <c r="X117" s="239"/>
      <c r="Y117" s="239"/>
      <c r="Z117" s="239"/>
      <c r="AA117" s="168">
        <f>IF(AE113,D69,"")</f>
      </c>
      <c r="AB117" s="1080"/>
      <c r="AC117" s="1001"/>
      <c r="AD117" s="1002"/>
      <c r="AE117" s="1000"/>
    </row>
    <row r="118" spans="1:31" ht="15">
      <c r="A118" s="239"/>
      <c r="B118" s="239"/>
      <c r="C118" s="205"/>
      <c r="D118" s="145"/>
      <c r="E118" s="145"/>
      <c r="F118" s="145"/>
      <c r="G118" s="239"/>
      <c r="H118" s="239"/>
      <c r="I118" s="239"/>
      <c r="J118" s="239"/>
      <c r="K118" s="239"/>
      <c r="L118" s="239"/>
      <c r="M118" s="239"/>
      <c r="N118" s="239"/>
      <c r="O118" s="239"/>
      <c r="P118" s="145"/>
      <c r="Q118" s="145"/>
      <c r="R118" s="145"/>
      <c r="S118" s="145"/>
      <c r="T118" s="831"/>
      <c r="U118" s="831"/>
      <c r="V118" s="831"/>
      <c r="W118" s="145"/>
      <c r="X118" s="239"/>
      <c r="Y118" s="239"/>
      <c r="Z118" s="239"/>
      <c r="AA118" s="165"/>
      <c r="AB118" s="1080"/>
      <c r="AC118" s="1001"/>
      <c r="AD118" s="1002"/>
      <c r="AE118" s="1000"/>
    </row>
    <row r="119" spans="1:31" ht="12.75">
      <c r="A119" s="239"/>
      <c r="B119" s="239"/>
      <c r="C119" s="205"/>
      <c r="D119" s="145"/>
      <c r="E119" s="145"/>
      <c r="F119" s="145"/>
      <c r="G119" s="239"/>
      <c r="H119" s="239"/>
      <c r="I119" s="239"/>
      <c r="J119" s="239"/>
      <c r="K119" s="239"/>
      <c r="L119" s="239"/>
      <c r="M119" s="239"/>
      <c r="N119" s="239"/>
      <c r="O119" s="239"/>
      <c r="P119" s="145"/>
      <c r="Q119" s="145"/>
      <c r="R119" s="145"/>
      <c r="S119" s="145"/>
      <c r="T119" s="831"/>
      <c r="U119" s="831"/>
      <c r="V119" s="831"/>
      <c r="W119" s="145"/>
      <c r="X119" s="239"/>
      <c r="Y119" s="239"/>
      <c r="Z119" s="239"/>
      <c r="AA119" s="163">
        <v>15</v>
      </c>
      <c r="AB119" s="1080"/>
      <c r="AC119" s="1001"/>
      <c r="AD119" s="1002"/>
      <c r="AE119" s="1000"/>
    </row>
    <row r="120" spans="1:31" ht="12.75">
      <c r="A120" s="239"/>
      <c r="B120" s="239"/>
      <c r="C120" s="205"/>
      <c r="D120" s="145"/>
      <c r="E120" s="145"/>
      <c r="F120" s="145"/>
      <c r="G120" s="239"/>
      <c r="H120" s="239"/>
      <c r="I120" s="239"/>
      <c r="J120" s="239"/>
      <c r="K120" s="239"/>
      <c r="L120" s="239"/>
      <c r="M120" s="239"/>
      <c r="N120" s="239"/>
      <c r="O120" s="239"/>
      <c r="P120" s="145"/>
      <c r="Q120" s="145"/>
      <c r="R120" s="145"/>
      <c r="S120" s="145"/>
      <c r="T120" s="831"/>
      <c r="U120" s="831"/>
      <c r="V120" s="831"/>
      <c r="W120" s="145"/>
      <c r="X120" s="239"/>
      <c r="Y120" s="239"/>
      <c r="Z120" s="239"/>
      <c r="AA120" s="156" t="s">
        <v>3</v>
      </c>
      <c r="AB120" s="1080">
        <v>16</v>
      </c>
      <c r="AC120" s="1001">
        <v>74</v>
      </c>
      <c r="AD120" s="1002">
        <v>7</v>
      </c>
      <c r="AE120" s="1000" t="b">
        <v>0</v>
      </c>
    </row>
    <row r="121" spans="1:31" ht="15">
      <c r="A121" s="239"/>
      <c r="B121" s="239"/>
      <c r="C121" s="205"/>
      <c r="D121" s="145"/>
      <c r="E121" s="145"/>
      <c r="F121" s="145"/>
      <c r="G121" s="239"/>
      <c r="H121" s="239"/>
      <c r="I121" s="239"/>
      <c r="J121" s="239"/>
      <c r="K121" s="239"/>
      <c r="L121" s="239"/>
      <c r="M121" s="239"/>
      <c r="N121" s="239"/>
      <c r="O121" s="239"/>
      <c r="P121" s="145"/>
      <c r="Q121" s="145"/>
      <c r="R121" s="145"/>
      <c r="S121" s="145"/>
      <c r="T121" s="831"/>
      <c r="U121" s="831"/>
      <c r="V121" s="831"/>
      <c r="W121" s="145"/>
      <c r="X121" s="239"/>
      <c r="Y121" s="239"/>
      <c r="Z121" s="239"/>
      <c r="AA121" s="164"/>
      <c r="AB121" s="1080"/>
      <c r="AC121" s="1001"/>
      <c r="AD121" s="1002"/>
      <c r="AE121" s="1000"/>
    </row>
    <row r="122" spans="1:31" ht="15">
      <c r="A122" s="239"/>
      <c r="B122" s="239"/>
      <c r="C122" s="205"/>
      <c r="D122" s="145"/>
      <c r="E122" s="145"/>
      <c r="F122" s="145"/>
      <c r="G122" s="239"/>
      <c r="H122" s="239"/>
      <c r="I122" s="239"/>
      <c r="J122" s="239"/>
      <c r="K122" s="239"/>
      <c r="L122" s="239"/>
      <c r="M122" s="239"/>
      <c r="N122" s="239"/>
      <c r="O122" s="239"/>
      <c r="P122" s="145"/>
      <c r="Q122" s="145"/>
      <c r="R122" s="145"/>
      <c r="S122" s="145"/>
      <c r="T122" s="831"/>
      <c r="U122" s="831"/>
      <c r="V122" s="831"/>
      <c r="W122" s="145"/>
      <c r="X122" s="239"/>
      <c r="Y122" s="239"/>
      <c r="Z122" s="239"/>
      <c r="AA122" s="166">
        <f>IF(AE120,D71,"")</f>
      </c>
      <c r="AB122" s="1080"/>
      <c r="AC122" s="1001"/>
      <c r="AD122" s="1002"/>
      <c r="AE122" s="1000"/>
    </row>
    <row r="123" spans="1:31" ht="12.75">
      <c r="A123" s="239"/>
      <c r="B123" s="239"/>
      <c r="C123" s="205"/>
      <c r="D123" s="145"/>
      <c r="E123" s="145"/>
      <c r="F123" s="145"/>
      <c r="G123" s="239"/>
      <c r="H123" s="239"/>
      <c r="I123" s="239"/>
      <c r="J123" s="239"/>
      <c r="K123" s="239"/>
      <c r="L123" s="239"/>
      <c r="M123" s="239"/>
      <c r="N123" s="239"/>
      <c r="O123" s="239"/>
      <c r="P123" s="145"/>
      <c r="Q123" s="145"/>
      <c r="R123" s="145"/>
      <c r="S123" s="145"/>
      <c r="T123" s="831"/>
      <c r="U123" s="831"/>
      <c r="V123" s="831"/>
      <c r="W123" s="145"/>
      <c r="X123" s="239"/>
      <c r="Y123" s="239"/>
      <c r="Z123" s="239"/>
      <c r="AA123" s="167" t="s">
        <v>2</v>
      </c>
      <c r="AB123" s="1080"/>
      <c r="AC123" s="1001"/>
      <c r="AD123" s="1002"/>
      <c r="AE123" s="1000"/>
    </row>
    <row r="124" spans="1:31" ht="15">
      <c r="A124" s="239"/>
      <c r="B124" s="239"/>
      <c r="C124" s="205"/>
      <c r="D124" s="145"/>
      <c r="E124" s="145"/>
      <c r="F124" s="145"/>
      <c r="G124" s="239"/>
      <c r="H124" s="239"/>
      <c r="I124" s="239"/>
      <c r="J124" s="239"/>
      <c r="K124" s="239"/>
      <c r="L124" s="239"/>
      <c r="M124" s="239"/>
      <c r="N124" s="239"/>
      <c r="O124" s="239"/>
      <c r="P124" s="145"/>
      <c r="Q124" s="145"/>
      <c r="R124" s="145"/>
      <c r="S124" s="145"/>
      <c r="T124" s="831"/>
      <c r="U124" s="831"/>
      <c r="V124" s="831"/>
      <c r="W124" s="145"/>
      <c r="X124" s="239"/>
      <c r="Y124" s="239"/>
      <c r="Z124" s="239"/>
      <c r="AA124" s="168">
        <f>IF(AE120,D73,"")</f>
      </c>
      <c r="AB124" s="1080"/>
      <c r="AC124" s="1001"/>
      <c r="AD124" s="1002"/>
      <c r="AE124" s="1000"/>
    </row>
    <row r="125" spans="1:31" ht="15">
      <c r="A125" s="239"/>
      <c r="B125" s="239"/>
      <c r="C125" s="205"/>
      <c r="D125" s="145"/>
      <c r="E125" s="145"/>
      <c r="F125" s="145"/>
      <c r="G125" s="239"/>
      <c r="H125" s="239"/>
      <c r="I125" s="239"/>
      <c r="J125" s="239"/>
      <c r="K125" s="239"/>
      <c r="L125" s="239"/>
      <c r="M125" s="239"/>
      <c r="N125" s="239"/>
      <c r="O125" s="239"/>
      <c r="P125" s="145"/>
      <c r="Q125" s="145"/>
      <c r="R125" s="145"/>
      <c r="S125" s="145"/>
      <c r="T125" s="831"/>
      <c r="U125" s="831"/>
      <c r="V125" s="831"/>
      <c r="W125" s="145"/>
      <c r="X125" s="239"/>
      <c r="Y125" s="239"/>
      <c r="Z125" s="239"/>
      <c r="AA125" s="165"/>
      <c r="AB125" s="1080"/>
      <c r="AC125" s="1001"/>
      <c r="AD125" s="1002"/>
      <c r="AE125" s="1000"/>
    </row>
    <row r="126" spans="1:31" ht="12.75">
      <c r="A126" s="239"/>
      <c r="B126" s="239"/>
      <c r="C126" s="205"/>
      <c r="D126" s="145"/>
      <c r="E126" s="145"/>
      <c r="F126" s="145"/>
      <c r="G126" s="239"/>
      <c r="H126" s="239"/>
      <c r="I126" s="239"/>
      <c r="J126" s="239"/>
      <c r="K126" s="239"/>
      <c r="L126" s="239"/>
      <c r="M126" s="239"/>
      <c r="N126" s="239"/>
      <c r="O126" s="239"/>
      <c r="P126" s="145"/>
      <c r="Q126" s="145"/>
      <c r="R126" s="145"/>
      <c r="S126" s="145"/>
      <c r="T126" s="831"/>
      <c r="U126" s="831"/>
      <c r="V126" s="831"/>
      <c r="W126" s="145"/>
      <c r="X126" s="239"/>
      <c r="Y126" s="239"/>
      <c r="Z126" s="239"/>
      <c r="AA126" s="163">
        <v>16</v>
      </c>
      <c r="AB126" s="1080"/>
      <c r="AC126" s="1001"/>
      <c r="AD126" s="1002"/>
      <c r="AE126" s="1000"/>
    </row>
    <row r="127" spans="1:31" ht="12.75">
      <c r="A127" s="239"/>
      <c r="B127" s="239"/>
      <c r="C127" s="205"/>
      <c r="D127" s="145"/>
      <c r="E127" s="145"/>
      <c r="F127" s="145"/>
      <c r="G127" s="239"/>
      <c r="H127" s="239"/>
      <c r="I127" s="239"/>
      <c r="J127" s="239"/>
      <c r="K127" s="239"/>
      <c r="L127" s="239"/>
      <c r="M127" s="239"/>
      <c r="N127" s="239"/>
      <c r="O127" s="239"/>
      <c r="P127" s="145"/>
      <c r="Q127" s="145"/>
      <c r="R127" s="145"/>
      <c r="S127" s="145"/>
      <c r="T127" s="831"/>
      <c r="U127" s="831"/>
      <c r="V127" s="831"/>
      <c r="W127" s="145"/>
      <c r="X127" s="239"/>
      <c r="Y127" s="239"/>
      <c r="Z127" s="239"/>
      <c r="AA127" s="156" t="s">
        <v>72</v>
      </c>
      <c r="AB127" s="1080">
        <v>17</v>
      </c>
      <c r="AC127" s="1001">
        <v>16</v>
      </c>
      <c r="AD127" s="1002">
        <v>11</v>
      </c>
      <c r="AE127" s="1000" t="b">
        <v>0</v>
      </c>
    </row>
    <row r="128" spans="1:31" ht="15">
      <c r="A128" s="239"/>
      <c r="B128" s="239"/>
      <c r="C128" s="205"/>
      <c r="D128" s="145"/>
      <c r="E128" s="145"/>
      <c r="F128" s="145"/>
      <c r="G128" s="239"/>
      <c r="H128" s="239"/>
      <c r="I128" s="239"/>
      <c r="J128" s="239"/>
      <c r="K128" s="239"/>
      <c r="L128" s="239"/>
      <c r="M128" s="239"/>
      <c r="N128" s="239"/>
      <c r="O128" s="239"/>
      <c r="P128" s="145"/>
      <c r="Q128" s="145"/>
      <c r="R128" s="145"/>
      <c r="S128" s="145"/>
      <c r="T128" s="831"/>
      <c r="U128" s="831"/>
      <c r="V128" s="831"/>
      <c r="W128" s="145"/>
      <c r="X128" s="239"/>
      <c r="Y128" s="239"/>
      <c r="Z128" s="239"/>
      <c r="AA128" s="164"/>
      <c r="AB128" s="1080"/>
      <c r="AC128" s="1001"/>
      <c r="AD128" s="1002"/>
      <c r="AE128" s="1000"/>
    </row>
    <row r="129" spans="1:31" ht="15">
      <c r="A129" s="239"/>
      <c r="B129" s="239"/>
      <c r="C129" s="205"/>
      <c r="D129" s="145"/>
      <c r="E129" s="145"/>
      <c r="F129" s="145"/>
      <c r="G129" s="239"/>
      <c r="H129" s="239"/>
      <c r="I129" s="239"/>
      <c r="J129" s="239"/>
      <c r="K129" s="239"/>
      <c r="L129" s="239"/>
      <c r="M129" s="239"/>
      <c r="N129" s="239"/>
      <c r="O129" s="239"/>
      <c r="P129" s="145"/>
      <c r="Q129" s="145"/>
      <c r="R129" s="145"/>
      <c r="S129" s="145"/>
      <c r="T129" s="831"/>
      <c r="U129" s="831"/>
      <c r="V129" s="831"/>
      <c r="W129" s="145"/>
      <c r="X129" s="239"/>
      <c r="Y129" s="239"/>
      <c r="Z129" s="239"/>
      <c r="AA129" s="166">
        <f>IF(AE127,G12,"")</f>
      </c>
      <c r="AB129" s="1080"/>
      <c r="AC129" s="1001"/>
      <c r="AD129" s="1002"/>
      <c r="AE129" s="1000"/>
    </row>
    <row r="130" spans="1:31" ht="12.75">
      <c r="A130" s="239"/>
      <c r="B130" s="239"/>
      <c r="C130" s="205"/>
      <c r="D130" s="145"/>
      <c r="E130" s="145"/>
      <c r="F130" s="145"/>
      <c r="G130" s="239"/>
      <c r="H130" s="239"/>
      <c r="I130" s="239"/>
      <c r="J130" s="239"/>
      <c r="K130" s="239"/>
      <c r="L130" s="239"/>
      <c r="M130" s="239"/>
      <c r="N130" s="239"/>
      <c r="O130" s="239"/>
      <c r="P130" s="145"/>
      <c r="Q130" s="145"/>
      <c r="R130" s="145"/>
      <c r="S130" s="145"/>
      <c r="T130" s="831"/>
      <c r="U130" s="831"/>
      <c r="V130" s="831"/>
      <c r="W130" s="145"/>
      <c r="X130" s="239"/>
      <c r="Y130" s="239"/>
      <c r="Z130" s="239"/>
      <c r="AA130" s="167" t="s">
        <v>2</v>
      </c>
      <c r="AB130" s="1080"/>
      <c r="AC130" s="1001"/>
      <c r="AD130" s="1002"/>
      <c r="AE130" s="1000"/>
    </row>
    <row r="131" spans="27:31" ht="15">
      <c r="AA131" s="168">
        <f>IF(AE127,G16,"")</f>
      </c>
      <c r="AB131" s="1080"/>
      <c r="AC131" s="1001"/>
      <c r="AD131" s="1002"/>
      <c r="AE131" s="1000"/>
    </row>
    <row r="132" spans="27:31" ht="15">
      <c r="AA132" s="165"/>
      <c r="AB132" s="1080"/>
      <c r="AC132" s="1001"/>
      <c r="AD132" s="1002"/>
      <c r="AE132" s="1000"/>
    </row>
    <row r="133" spans="27:31" ht="12.75">
      <c r="AA133" s="163">
        <v>1</v>
      </c>
      <c r="AB133" s="1080"/>
      <c r="AC133" s="1001"/>
      <c r="AD133" s="1002"/>
      <c r="AE133" s="1000"/>
    </row>
    <row r="134" spans="27:31" ht="12.75">
      <c r="AA134" s="156" t="s">
        <v>3</v>
      </c>
      <c r="AB134" s="1080">
        <v>18</v>
      </c>
      <c r="AC134" s="1001">
        <v>24</v>
      </c>
      <c r="AD134" s="1002">
        <v>11</v>
      </c>
      <c r="AE134" s="1000" t="b">
        <v>0</v>
      </c>
    </row>
    <row r="135" spans="27:31" ht="15">
      <c r="AA135" s="164"/>
      <c r="AB135" s="1080"/>
      <c r="AC135" s="1001"/>
      <c r="AD135" s="1002"/>
      <c r="AE135" s="1000"/>
    </row>
    <row r="136" spans="27:31" ht="15">
      <c r="AA136" s="166">
        <f>IF(AE134,G20,"")</f>
      </c>
      <c r="AB136" s="1080"/>
      <c r="AC136" s="1001"/>
      <c r="AD136" s="1002"/>
      <c r="AE136" s="1000"/>
    </row>
    <row r="137" spans="27:31" ht="12.75">
      <c r="AA137" s="167" t="s">
        <v>2</v>
      </c>
      <c r="AB137" s="1080"/>
      <c r="AC137" s="1001"/>
      <c r="AD137" s="1002"/>
      <c r="AE137" s="1000"/>
    </row>
    <row r="138" spans="27:31" ht="15">
      <c r="AA138" s="168">
        <f>IF(AE134,G24,"")</f>
      </c>
      <c r="AB138" s="1080"/>
      <c r="AC138" s="1001"/>
      <c r="AD138" s="1002"/>
      <c r="AE138" s="1000"/>
    </row>
    <row r="139" spans="27:31" ht="15">
      <c r="AA139" s="165"/>
      <c r="AB139" s="1080"/>
      <c r="AC139" s="1001"/>
      <c r="AD139" s="1002"/>
      <c r="AE139" s="1000"/>
    </row>
    <row r="140" spans="27:31" ht="12.75">
      <c r="AA140" s="163">
        <v>2</v>
      </c>
      <c r="AB140" s="1080"/>
      <c r="AC140" s="1001"/>
      <c r="AD140" s="1002"/>
      <c r="AE140" s="1000"/>
    </row>
    <row r="141" spans="27:31" ht="12.75">
      <c r="AA141" s="156" t="s">
        <v>3</v>
      </c>
      <c r="AB141" s="1080">
        <v>19</v>
      </c>
      <c r="AC141" s="1001">
        <v>32</v>
      </c>
      <c r="AD141" s="1002">
        <v>11</v>
      </c>
      <c r="AE141" s="1000" t="b">
        <v>0</v>
      </c>
    </row>
    <row r="142" spans="27:31" ht="15">
      <c r="AA142" s="157"/>
      <c r="AB142" s="1080"/>
      <c r="AC142" s="1001"/>
      <c r="AD142" s="1002"/>
      <c r="AE142" s="1000"/>
    </row>
    <row r="143" spans="27:31" ht="15">
      <c r="AA143" s="166">
        <f>IF(AE141,G28,"")</f>
      </c>
      <c r="AB143" s="1080"/>
      <c r="AC143" s="1001"/>
      <c r="AD143" s="1002"/>
      <c r="AE143" s="1000"/>
    </row>
    <row r="144" spans="27:31" ht="12.75">
      <c r="AA144" s="167" t="s">
        <v>2</v>
      </c>
      <c r="AB144" s="1080"/>
      <c r="AC144" s="1001"/>
      <c r="AD144" s="1002"/>
      <c r="AE144" s="1000"/>
    </row>
    <row r="145" spans="27:31" ht="15">
      <c r="AA145" s="168">
        <f>IF(AE141,G32,"")</f>
      </c>
      <c r="AB145" s="1080"/>
      <c r="AC145" s="1001"/>
      <c r="AD145" s="1002"/>
      <c r="AE145" s="1000"/>
    </row>
    <row r="146" spans="27:31" ht="15">
      <c r="AA146" s="162"/>
      <c r="AB146" s="1080"/>
      <c r="AC146" s="1001"/>
      <c r="AD146" s="1002"/>
      <c r="AE146" s="1000"/>
    </row>
    <row r="147" spans="27:31" ht="12.75">
      <c r="AA147" s="163">
        <v>3</v>
      </c>
      <c r="AB147" s="1080"/>
      <c r="AC147" s="1001"/>
      <c r="AD147" s="1002"/>
      <c r="AE147" s="1000"/>
    </row>
    <row r="148" spans="27:31" ht="12.75">
      <c r="AA148" s="156" t="s">
        <v>3</v>
      </c>
      <c r="AB148" s="1080">
        <v>20</v>
      </c>
      <c r="AC148" s="1001">
        <v>40</v>
      </c>
      <c r="AD148" s="1002">
        <v>11</v>
      </c>
      <c r="AE148" s="1000" t="b">
        <v>0</v>
      </c>
    </row>
    <row r="149" spans="27:31" ht="15">
      <c r="AA149" s="164"/>
      <c r="AB149" s="1080"/>
      <c r="AC149" s="1001"/>
      <c r="AD149" s="1002"/>
      <c r="AE149" s="1000"/>
    </row>
    <row r="150" spans="27:31" ht="15">
      <c r="AA150" s="166">
        <f>IF(AE148,G36,"")</f>
      </c>
      <c r="AB150" s="1080"/>
      <c r="AC150" s="1001"/>
      <c r="AD150" s="1002"/>
      <c r="AE150" s="1000"/>
    </row>
    <row r="151" spans="27:31" ht="12.75">
      <c r="AA151" s="167" t="s">
        <v>2</v>
      </c>
      <c r="AB151" s="1080"/>
      <c r="AC151" s="1001"/>
      <c r="AD151" s="1002"/>
      <c r="AE151" s="1000"/>
    </row>
    <row r="152" spans="27:31" ht="15">
      <c r="AA152" s="168">
        <f>IF(AE148,G40,"")</f>
      </c>
      <c r="AB152" s="1080"/>
      <c r="AC152" s="1001"/>
      <c r="AD152" s="1002"/>
      <c r="AE152" s="1000"/>
    </row>
    <row r="153" spans="27:31" ht="15">
      <c r="AA153" s="165"/>
      <c r="AB153" s="1080"/>
      <c r="AC153" s="1001"/>
      <c r="AD153" s="1002"/>
      <c r="AE153" s="1000"/>
    </row>
    <row r="154" spans="27:31" ht="12.75">
      <c r="AA154" s="163">
        <v>4</v>
      </c>
      <c r="AB154" s="1080"/>
      <c r="AC154" s="1001"/>
      <c r="AD154" s="1002"/>
      <c r="AE154" s="1000"/>
    </row>
    <row r="155" spans="27:31" ht="12.75">
      <c r="AA155" s="156" t="s">
        <v>3</v>
      </c>
      <c r="AB155" s="1080">
        <v>21</v>
      </c>
      <c r="AC155" s="1001">
        <v>48</v>
      </c>
      <c r="AD155" s="1002">
        <v>11</v>
      </c>
      <c r="AE155" s="1000" t="b">
        <v>0</v>
      </c>
    </row>
    <row r="156" spans="27:31" ht="15">
      <c r="AA156" s="164"/>
      <c r="AB156" s="1080"/>
      <c r="AC156" s="1001"/>
      <c r="AD156" s="1002"/>
      <c r="AE156" s="1000"/>
    </row>
    <row r="157" spans="27:31" ht="15">
      <c r="AA157" s="166">
        <f>IF(AE155,G44,"")</f>
      </c>
      <c r="AB157" s="1080"/>
      <c r="AC157" s="1001"/>
      <c r="AD157" s="1002"/>
      <c r="AE157" s="1000"/>
    </row>
    <row r="158" spans="27:31" ht="12.75">
      <c r="AA158" s="167" t="s">
        <v>2</v>
      </c>
      <c r="AB158" s="1080"/>
      <c r="AC158" s="1001"/>
      <c r="AD158" s="1002"/>
      <c r="AE158" s="1000"/>
    </row>
    <row r="159" spans="27:31" ht="15">
      <c r="AA159" s="168">
        <f>IF(AE155,G48,"")</f>
      </c>
      <c r="AB159" s="1080"/>
      <c r="AC159" s="1001"/>
      <c r="AD159" s="1002"/>
      <c r="AE159" s="1000"/>
    </row>
    <row r="160" spans="27:31" ht="15">
      <c r="AA160" s="165"/>
      <c r="AB160" s="1080"/>
      <c r="AC160" s="1001"/>
      <c r="AD160" s="1002"/>
      <c r="AE160" s="1000"/>
    </row>
    <row r="161" spans="27:31" ht="12.75">
      <c r="AA161" s="163">
        <v>5</v>
      </c>
      <c r="AB161" s="1080"/>
      <c r="AC161" s="1001"/>
      <c r="AD161" s="1002"/>
      <c r="AE161" s="1000"/>
    </row>
    <row r="162" spans="27:31" ht="12.75">
      <c r="AA162" s="156" t="s">
        <v>3</v>
      </c>
      <c r="AB162" s="1080">
        <v>22</v>
      </c>
      <c r="AC162" s="1001">
        <v>56</v>
      </c>
      <c r="AD162" s="1002">
        <v>11</v>
      </c>
      <c r="AE162" s="1000" t="b">
        <v>0</v>
      </c>
    </row>
    <row r="163" spans="27:31" ht="15">
      <c r="AA163" s="164"/>
      <c r="AB163" s="1080"/>
      <c r="AC163" s="1001"/>
      <c r="AD163" s="1002"/>
      <c r="AE163" s="1000"/>
    </row>
    <row r="164" spans="27:31" ht="15">
      <c r="AA164" s="166">
        <f>IF(AE162,G52,"")</f>
      </c>
      <c r="AB164" s="1080"/>
      <c r="AC164" s="1001"/>
      <c r="AD164" s="1002"/>
      <c r="AE164" s="1000"/>
    </row>
    <row r="165" spans="27:31" ht="12.75">
      <c r="AA165" s="167" t="s">
        <v>2</v>
      </c>
      <c r="AB165" s="1080"/>
      <c r="AC165" s="1001"/>
      <c r="AD165" s="1002"/>
      <c r="AE165" s="1000"/>
    </row>
    <row r="166" spans="27:31" ht="15">
      <c r="AA166" s="168">
        <f>IF(AE162,G56,"")</f>
      </c>
      <c r="AB166" s="1080"/>
      <c r="AC166" s="1001"/>
      <c r="AD166" s="1002"/>
      <c r="AE166" s="1000"/>
    </row>
    <row r="167" spans="27:31" ht="15">
      <c r="AA167" s="165"/>
      <c r="AB167" s="1080"/>
      <c r="AC167" s="1001"/>
      <c r="AD167" s="1002"/>
      <c r="AE167" s="1000"/>
    </row>
    <row r="168" spans="27:31" ht="12.75">
      <c r="AA168" s="163">
        <v>6</v>
      </c>
      <c r="AB168" s="1080"/>
      <c r="AC168" s="1001"/>
      <c r="AD168" s="1002"/>
      <c r="AE168" s="1000"/>
    </row>
    <row r="169" spans="27:31" ht="12.75">
      <c r="AA169" s="156" t="s">
        <v>3</v>
      </c>
      <c r="AB169" s="1080">
        <v>23</v>
      </c>
      <c r="AC169" s="1001">
        <v>64</v>
      </c>
      <c r="AD169" s="1002">
        <v>11</v>
      </c>
      <c r="AE169" s="1000" t="b">
        <v>0</v>
      </c>
    </row>
    <row r="170" spans="27:31" ht="15">
      <c r="AA170" s="164"/>
      <c r="AB170" s="1080"/>
      <c r="AC170" s="1001"/>
      <c r="AD170" s="1002"/>
      <c r="AE170" s="1000"/>
    </row>
    <row r="171" spans="27:31" ht="15">
      <c r="AA171" s="166">
        <f>IF(AE169,G60,"")</f>
      </c>
      <c r="AB171" s="1080"/>
      <c r="AC171" s="1001"/>
      <c r="AD171" s="1002"/>
      <c r="AE171" s="1000"/>
    </row>
    <row r="172" spans="27:31" ht="12.75">
      <c r="AA172" s="167" t="s">
        <v>2</v>
      </c>
      <c r="AB172" s="1080"/>
      <c r="AC172" s="1001"/>
      <c r="AD172" s="1002"/>
      <c r="AE172" s="1000"/>
    </row>
    <row r="173" spans="27:31" ht="15">
      <c r="AA173" s="168">
        <f>IF(AE169,G64,"")</f>
      </c>
      <c r="AB173" s="1080"/>
      <c r="AC173" s="1001"/>
      <c r="AD173" s="1002"/>
      <c r="AE173" s="1000"/>
    </row>
    <row r="174" spans="27:31" ht="15">
      <c r="AA174" s="165"/>
      <c r="AB174" s="1080"/>
      <c r="AC174" s="1001"/>
      <c r="AD174" s="1002"/>
      <c r="AE174" s="1000"/>
    </row>
    <row r="175" spans="27:31" ht="12.75">
      <c r="AA175" s="163">
        <v>7</v>
      </c>
      <c r="AB175" s="1080"/>
      <c r="AC175" s="1001"/>
      <c r="AD175" s="1002"/>
      <c r="AE175" s="1000"/>
    </row>
    <row r="176" spans="27:31" ht="12.75">
      <c r="AA176" s="156" t="s">
        <v>3</v>
      </c>
      <c r="AB176" s="1080">
        <v>24</v>
      </c>
      <c r="AC176" s="1001">
        <v>72</v>
      </c>
      <c r="AD176" s="1002">
        <v>11</v>
      </c>
      <c r="AE176" s="1000" t="b">
        <v>0</v>
      </c>
    </row>
    <row r="177" spans="27:31" ht="15">
      <c r="AA177" s="164"/>
      <c r="AB177" s="1080"/>
      <c r="AC177" s="1001"/>
      <c r="AD177" s="1002"/>
      <c r="AE177" s="1000"/>
    </row>
    <row r="178" spans="27:31" ht="15">
      <c r="AA178" s="166">
        <f>IF(AE176,G68,"")</f>
      </c>
      <c r="AB178" s="1080"/>
      <c r="AC178" s="1001"/>
      <c r="AD178" s="1002"/>
      <c r="AE178" s="1000"/>
    </row>
    <row r="179" spans="27:31" ht="12.75">
      <c r="AA179" s="167" t="s">
        <v>2</v>
      </c>
      <c r="AB179" s="1080"/>
      <c r="AC179" s="1001"/>
      <c r="AD179" s="1002"/>
      <c r="AE179" s="1000"/>
    </row>
    <row r="180" spans="27:31" ht="15">
      <c r="AA180" s="168">
        <f>IF(AE176,G72,"")</f>
      </c>
      <c r="AB180" s="1080"/>
      <c r="AC180" s="1001"/>
      <c r="AD180" s="1002"/>
      <c r="AE180" s="1000"/>
    </row>
    <row r="181" spans="27:31" ht="15">
      <c r="AA181" s="165"/>
      <c r="AB181" s="1080"/>
      <c r="AC181" s="1001"/>
      <c r="AD181" s="1002"/>
      <c r="AE181" s="1000"/>
    </row>
    <row r="182" spans="27:31" ht="12.75">
      <c r="AA182" s="163">
        <v>8</v>
      </c>
      <c r="AB182" s="1080"/>
      <c r="AC182" s="1001"/>
      <c r="AD182" s="1002"/>
      <c r="AE182" s="1000"/>
    </row>
    <row r="183" spans="27:31" ht="12.75">
      <c r="AA183" s="156" t="s">
        <v>73</v>
      </c>
      <c r="AB183" s="1080">
        <v>25</v>
      </c>
      <c r="AC183" s="1001">
        <v>20</v>
      </c>
      <c r="AD183" s="1002">
        <v>15</v>
      </c>
      <c r="AE183" s="1000" t="b">
        <v>0</v>
      </c>
    </row>
    <row r="184" spans="27:31" ht="15">
      <c r="AA184" s="164"/>
      <c r="AB184" s="1080"/>
      <c r="AC184" s="1001"/>
      <c r="AD184" s="1002"/>
      <c r="AE184" s="1000"/>
    </row>
    <row r="185" spans="27:31" ht="15">
      <c r="AA185" s="166">
        <f>IF(AE183,K14,"")</f>
      </c>
      <c r="AB185" s="1080"/>
      <c r="AC185" s="1001"/>
      <c r="AD185" s="1002"/>
      <c r="AE185" s="1000"/>
    </row>
    <row r="186" spans="27:31" ht="12.75">
      <c r="AA186" s="167" t="s">
        <v>2</v>
      </c>
      <c r="AB186" s="1080"/>
      <c r="AC186" s="1001"/>
      <c r="AD186" s="1002"/>
      <c r="AE186" s="1000"/>
    </row>
    <row r="187" spans="27:31" ht="15">
      <c r="AA187" s="168">
        <f>IF(AE183,K22,"")</f>
      </c>
      <c r="AB187" s="1080"/>
      <c r="AC187" s="1001"/>
      <c r="AD187" s="1002"/>
      <c r="AE187" s="1000"/>
    </row>
    <row r="188" spans="27:31" ht="15">
      <c r="AA188" s="165"/>
      <c r="AB188" s="1080"/>
      <c r="AC188" s="1001"/>
      <c r="AD188" s="1002"/>
      <c r="AE188" s="1000"/>
    </row>
    <row r="189" spans="27:31" ht="12.75">
      <c r="AA189" s="163">
        <v>1</v>
      </c>
      <c r="AB189" s="1080"/>
      <c r="AC189" s="1001"/>
      <c r="AD189" s="1002"/>
      <c r="AE189" s="1000"/>
    </row>
    <row r="190" spans="27:31" ht="12.75">
      <c r="AA190" s="156" t="s">
        <v>3</v>
      </c>
      <c r="AB190" s="1080">
        <v>26</v>
      </c>
      <c r="AC190" s="1001">
        <v>36</v>
      </c>
      <c r="AD190" s="1002">
        <v>15</v>
      </c>
      <c r="AE190" s="1000" t="b">
        <v>0</v>
      </c>
    </row>
    <row r="191" spans="27:31" ht="15">
      <c r="AA191" s="164"/>
      <c r="AB191" s="1080"/>
      <c r="AC191" s="1001"/>
      <c r="AD191" s="1002"/>
      <c r="AE191" s="1000"/>
    </row>
    <row r="192" spans="27:31" ht="15">
      <c r="AA192" s="166">
        <f>IF(AE190,K30,"")</f>
      </c>
      <c r="AB192" s="1080"/>
      <c r="AC192" s="1001"/>
      <c r="AD192" s="1002"/>
      <c r="AE192" s="1000"/>
    </row>
    <row r="193" spans="27:31" ht="12.75">
      <c r="AA193" s="167" t="s">
        <v>2</v>
      </c>
      <c r="AB193" s="1080"/>
      <c r="AC193" s="1001"/>
      <c r="AD193" s="1002"/>
      <c r="AE193" s="1000"/>
    </row>
    <row r="194" spans="27:31" ht="15">
      <c r="AA194" s="168">
        <f>IF(AE190,K38,"")</f>
      </c>
      <c r="AB194" s="1080"/>
      <c r="AC194" s="1001"/>
      <c r="AD194" s="1002"/>
      <c r="AE194" s="1000"/>
    </row>
    <row r="195" spans="27:31" ht="15">
      <c r="AA195" s="165"/>
      <c r="AB195" s="1080"/>
      <c r="AC195" s="1001"/>
      <c r="AD195" s="1002"/>
      <c r="AE195" s="1000"/>
    </row>
    <row r="196" spans="27:31" ht="12.75">
      <c r="AA196" s="163">
        <v>2</v>
      </c>
      <c r="AB196" s="1080"/>
      <c r="AC196" s="1001"/>
      <c r="AD196" s="1002"/>
      <c r="AE196" s="1000"/>
    </row>
    <row r="197" spans="27:31" ht="12.75">
      <c r="AA197" s="156" t="s">
        <v>3</v>
      </c>
      <c r="AB197" s="1080">
        <v>27</v>
      </c>
      <c r="AC197" s="1001">
        <v>52</v>
      </c>
      <c r="AD197" s="1002">
        <v>15</v>
      </c>
      <c r="AE197" s="1000" t="b">
        <v>0</v>
      </c>
    </row>
    <row r="198" spans="27:31" ht="15">
      <c r="AA198" s="164"/>
      <c r="AB198" s="1080"/>
      <c r="AC198" s="1001"/>
      <c r="AD198" s="1002"/>
      <c r="AE198" s="1000"/>
    </row>
    <row r="199" spans="27:31" ht="15">
      <c r="AA199" s="166">
        <f>IF(AE197,K46,"")</f>
      </c>
      <c r="AB199" s="1080"/>
      <c r="AC199" s="1001"/>
      <c r="AD199" s="1002"/>
      <c r="AE199" s="1000"/>
    </row>
    <row r="200" spans="27:31" ht="12.75">
      <c r="AA200" s="167" t="s">
        <v>2</v>
      </c>
      <c r="AB200" s="1080"/>
      <c r="AC200" s="1001"/>
      <c r="AD200" s="1002"/>
      <c r="AE200" s="1000"/>
    </row>
    <row r="201" spans="27:31" ht="15">
      <c r="AA201" s="168">
        <f>IF(AE197,K54,"")</f>
      </c>
      <c r="AB201" s="1080"/>
      <c r="AC201" s="1001"/>
      <c r="AD201" s="1002"/>
      <c r="AE201" s="1000"/>
    </row>
    <row r="202" spans="27:31" ht="15">
      <c r="AA202" s="165"/>
      <c r="AB202" s="1080"/>
      <c r="AC202" s="1001"/>
      <c r="AD202" s="1002"/>
      <c r="AE202" s="1000"/>
    </row>
    <row r="203" spans="27:31" ht="12.75">
      <c r="AA203" s="163">
        <v>3</v>
      </c>
      <c r="AB203" s="1080"/>
      <c r="AC203" s="1001"/>
      <c r="AD203" s="1002"/>
      <c r="AE203" s="1000"/>
    </row>
    <row r="204" spans="27:31" ht="12.75">
      <c r="AA204" s="156" t="s">
        <v>3</v>
      </c>
      <c r="AB204" s="1080">
        <v>28</v>
      </c>
      <c r="AC204" s="1001">
        <v>68</v>
      </c>
      <c r="AD204" s="1002">
        <v>15</v>
      </c>
      <c r="AE204" s="1000" t="b">
        <v>0</v>
      </c>
    </row>
    <row r="205" spans="27:31" ht="15">
      <c r="AA205" s="164"/>
      <c r="AB205" s="1080"/>
      <c r="AC205" s="1001"/>
      <c r="AD205" s="1002"/>
      <c r="AE205" s="1000"/>
    </row>
    <row r="206" spans="27:31" ht="15">
      <c r="AA206" s="166">
        <f>IF(AE204,K62,"")</f>
      </c>
      <c r="AB206" s="1080"/>
      <c r="AC206" s="1001"/>
      <c r="AD206" s="1002"/>
      <c r="AE206" s="1000"/>
    </row>
    <row r="207" spans="27:31" ht="12.75">
      <c r="AA207" s="167" t="s">
        <v>2</v>
      </c>
      <c r="AB207" s="1080"/>
      <c r="AC207" s="1001"/>
      <c r="AD207" s="1002"/>
      <c r="AE207" s="1000"/>
    </row>
    <row r="208" spans="27:31" ht="15">
      <c r="AA208" s="168">
        <f>IF(AE204,K70,"")</f>
      </c>
      <c r="AB208" s="1080"/>
      <c r="AC208" s="1001"/>
      <c r="AD208" s="1002"/>
      <c r="AE208" s="1000"/>
    </row>
    <row r="209" spans="27:31" ht="15">
      <c r="AA209" s="165"/>
      <c r="AB209" s="1080"/>
      <c r="AC209" s="1001"/>
      <c r="AD209" s="1002"/>
      <c r="AE209" s="1000"/>
    </row>
    <row r="210" spans="27:31" ht="12.75">
      <c r="AA210" s="163">
        <v>4</v>
      </c>
      <c r="AB210" s="1080"/>
      <c r="AC210" s="1001"/>
      <c r="AD210" s="1002"/>
      <c r="AE210" s="1000"/>
    </row>
    <row r="211" spans="27:31" ht="12.75">
      <c r="AA211" s="156" t="s">
        <v>74</v>
      </c>
      <c r="AB211" s="1080">
        <v>29</v>
      </c>
      <c r="AC211" s="1001">
        <v>28</v>
      </c>
      <c r="AD211" s="1002">
        <v>19</v>
      </c>
      <c r="AE211" s="1000" t="b">
        <v>0</v>
      </c>
    </row>
    <row r="212" spans="27:31" ht="15">
      <c r="AA212" s="164"/>
      <c r="AB212" s="1080"/>
      <c r="AC212" s="1001"/>
      <c r="AD212" s="1002"/>
      <c r="AE212" s="1000"/>
    </row>
    <row r="213" spans="27:31" ht="15">
      <c r="AA213" s="166">
        <f>IF(AE211,O18,"")</f>
      </c>
      <c r="AB213" s="1080"/>
      <c r="AC213" s="1001"/>
      <c r="AD213" s="1002"/>
      <c r="AE213" s="1000"/>
    </row>
    <row r="214" spans="27:31" ht="12.75">
      <c r="AA214" s="167" t="s">
        <v>2</v>
      </c>
      <c r="AB214" s="1080"/>
      <c r="AC214" s="1001"/>
      <c r="AD214" s="1002"/>
      <c r="AE214" s="1000"/>
    </row>
    <row r="215" spans="27:31" ht="15">
      <c r="AA215" s="168">
        <f>IF(AE211,O34,"")</f>
      </c>
      <c r="AB215" s="1080"/>
      <c r="AC215" s="1001"/>
      <c r="AD215" s="1002"/>
      <c r="AE215" s="1000"/>
    </row>
    <row r="216" spans="27:31" ht="15">
      <c r="AA216" s="165"/>
      <c r="AB216" s="1080"/>
      <c r="AC216" s="1001"/>
      <c r="AD216" s="1002"/>
      <c r="AE216" s="1000"/>
    </row>
    <row r="217" spans="27:31" ht="12.75">
      <c r="AA217" s="163">
        <v>1</v>
      </c>
      <c r="AB217" s="1080"/>
      <c r="AC217" s="1001"/>
      <c r="AD217" s="1002"/>
      <c r="AE217" s="1000"/>
    </row>
    <row r="218" spans="27:31" ht="12.75">
      <c r="AA218" s="156" t="s">
        <v>3</v>
      </c>
      <c r="AB218" s="1080">
        <v>30</v>
      </c>
      <c r="AC218" s="1001">
        <v>60</v>
      </c>
      <c r="AD218" s="1002">
        <v>19</v>
      </c>
      <c r="AE218" s="1000" t="b">
        <v>0</v>
      </c>
    </row>
    <row r="219" spans="27:31" ht="15">
      <c r="AA219" s="164"/>
      <c r="AB219" s="1080"/>
      <c r="AC219" s="1001"/>
      <c r="AD219" s="1002"/>
      <c r="AE219" s="1000"/>
    </row>
    <row r="220" spans="27:31" ht="15">
      <c r="AA220" s="166">
        <f>IF(AE218,O50,"")</f>
      </c>
      <c r="AB220" s="1080"/>
      <c r="AC220" s="1001"/>
      <c r="AD220" s="1002"/>
      <c r="AE220" s="1000"/>
    </row>
    <row r="221" spans="27:31" ht="12.75">
      <c r="AA221" s="167" t="s">
        <v>2</v>
      </c>
      <c r="AB221" s="1080"/>
      <c r="AC221" s="1001"/>
      <c r="AD221" s="1002"/>
      <c r="AE221" s="1000"/>
    </row>
    <row r="222" spans="27:31" ht="15">
      <c r="AA222" s="168">
        <f>IF(AE218,O66,"")</f>
      </c>
      <c r="AB222" s="1080"/>
      <c r="AC222" s="1001"/>
      <c r="AD222" s="1002"/>
      <c r="AE222" s="1000"/>
    </row>
    <row r="223" spans="27:31" ht="15">
      <c r="AA223" s="165"/>
      <c r="AB223" s="1080"/>
      <c r="AC223" s="1001"/>
      <c r="AD223" s="1002"/>
      <c r="AE223" s="1000"/>
    </row>
    <row r="224" spans="27:31" ht="12.75">
      <c r="AA224" s="163">
        <v>2</v>
      </c>
      <c r="AB224" s="1080"/>
      <c r="AC224" s="1001"/>
      <c r="AD224" s="1002"/>
      <c r="AE224" s="1000"/>
    </row>
    <row r="225" spans="27:31" ht="12.75">
      <c r="AA225" s="156" t="s">
        <v>75</v>
      </c>
      <c r="AB225" s="1080">
        <v>31</v>
      </c>
      <c r="AC225" s="1001">
        <v>45</v>
      </c>
      <c r="AD225" s="1002">
        <v>23</v>
      </c>
      <c r="AE225" s="1000" t="b">
        <v>0</v>
      </c>
    </row>
    <row r="226" spans="27:31" ht="15">
      <c r="AA226" s="164"/>
      <c r="AB226" s="1080"/>
      <c r="AC226" s="1001"/>
      <c r="AD226" s="1002"/>
      <c r="AE226" s="1000"/>
    </row>
    <row r="227" spans="27:31" ht="15">
      <c r="AA227" s="166">
        <f>IF(AE225,S26,"")</f>
      </c>
      <c r="AB227" s="1080"/>
      <c r="AC227" s="1001"/>
      <c r="AD227" s="1002"/>
      <c r="AE227" s="1000"/>
    </row>
    <row r="228" spans="27:31" ht="12.75">
      <c r="AA228" s="167" t="s">
        <v>2</v>
      </c>
      <c r="AB228" s="1080"/>
      <c r="AC228" s="1001"/>
      <c r="AD228" s="1002"/>
      <c r="AE228" s="1000"/>
    </row>
    <row r="229" spans="27:31" ht="15">
      <c r="AA229" s="168">
        <f>IF(AE225,S58,"")</f>
      </c>
      <c r="AB229" s="1080"/>
      <c r="AC229" s="1001"/>
      <c r="AD229" s="1002"/>
      <c r="AE229" s="1000"/>
    </row>
    <row r="230" spans="27:31" ht="15">
      <c r="AA230" s="165"/>
      <c r="AB230" s="1080"/>
      <c r="AC230" s="1001"/>
      <c r="AD230" s="1002"/>
      <c r="AE230" s="1000"/>
    </row>
    <row r="231" spans="27:31" ht="12.75">
      <c r="AA231" s="163"/>
      <c r="AB231" s="1080"/>
      <c r="AC231" s="1001"/>
      <c r="AD231" s="1002"/>
      <c r="AE231" s="1000"/>
    </row>
    <row r="232" spans="27:31" ht="12.75">
      <c r="AA232" s="156" t="s">
        <v>76</v>
      </c>
      <c r="AB232" s="1080">
        <v>32</v>
      </c>
      <c r="AC232" s="1001">
        <v>79</v>
      </c>
      <c r="AD232" s="1002">
        <v>7</v>
      </c>
      <c r="AE232" s="1000" t="b">
        <v>0</v>
      </c>
    </row>
    <row r="233" spans="27:31" ht="15">
      <c r="AA233" s="164"/>
      <c r="AB233" s="1080"/>
      <c r="AC233" s="1001"/>
      <c r="AD233" s="1002"/>
      <c r="AE233" s="1000"/>
    </row>
    <row r="234" spans="27:31" ht="15">
      <c r="AA234" s="166">
        <f>IF(AE232,D76,"")</f>
      </c>
      <c r="AB234" s="1080"/>
      <c r="AC234" s="1001"/>
      <c r="AD234" s="1002"/>
      <c r="AE234" s="1000"/>
    </row>
    <row r="235" spans="27:31" ht="12.75">
      <c r="AA235" s="167" t="s">
        <v>2</v>
      </c>
      <c r="AB235" s="1080"/>
      <c r="AC235" s="1001"/>
      <c r="AD235" s="1002"/>
      <c r="AE235" s="1000"/>
    </row>
    <row r="236" spans="27:31" ht="15">
      <c r="AA236" s="168">
        <f>IF(AE232,D78,"")</f>
      </c>
      <c r="AB236" s="1080"/>
      <c r="AC236" s="1001"/>
      <c r="AD236" s="1002"/>
      <c r="AE236" s="1000"/>
    </row>
    <row r="237" spans="27:31" ht="15">
      <c r="AA237" s="165"/>
      <c r="AB237" s="1080"/>
      <c r="AC237" s="1001"/>
      <c r="AD237" s="1002"/>
      <c r="AE237" s="1000"/>
    </row>
    <row r="238" spans="27:31" ht="12.75">
      <c r="AA238" s="163"/>
      <c r="AB238" s="1080"/>
      <c r="AC238" s="1001"/>
      <c r="AD238" s="1002"/>
      <c r="AE238" s="1000"/>
    </row>
    <row r="239" ht="12.75">
      <c r="AB239" s="1223">
        <f>MAX(AB15:AB238)</f>
        <v>32</v>
      </c>
    </row>
    <row r="240" ht="12.75">
      <c r="AB240" s="1223"/>
    </row>
    <row r="241" ht="12.75">
      <c r="AB241" s="1223"/>
    </row>
    <row r="242" ht="12.75">
      <c r="AB242" s="1223"/>
    </row>
    <row r="243" ht="12.75">
      <c r="AB243" s="1223"/>
    </row>
    <row r="244" ht="12.75">
      <c r="AB244" s="1223"/>
    </row>
    <row r="245" ht="12.75">
      <c r="AB245" s="1223"/>
    </row>
  </sheetData>
  <sheetProtection sheet="1" objects="1" scenarios="1" selectLockedCells="1"/>
  <mergeCells count="626">
    <mergeCell ref="AC225:AC231"/>
    <mergeCell ref="AD225:AD231"/>
    <mergeCell ref="AC232:AC238"/>
    <mergeCell ref="AD232:AD238"/>
    <mergeCell ref="AC204:AC210"/>
    <mergeCell ref="AD204:AD210"/>
    <mergeCell ref="AC211:AC217"/>
    <mergeCell ref="AD211:AD217"/>
    <mergeCell ref="AC218:AC224"/>
    <mergeCell ref="AD218:AD224"/>
    <mergeCell ref="AC183:AC189"/>
    <mergeCell ref="AD183:AD189"/>
    <mergeCell ref="AC190:AC196"/>
    <mergeCell ref="AD190:AD196"/>
    <mergeCell ref="AC197:AC203"/>
    <mergeCell ref="AD197:AD203"/>
    <mergeCell ref="AC162:AC168"/>
    <mergeCell ref="AD162:AD168"/>
    <mergeCell ref="AC169:AC175"/>
    <mergeCell ref="AD169:AD175"/>
    <mergeCell ref="AC176:AC182"/>
    <mergeCell ref="AD176:AD182"/>
    <mergeCell ref="AC141:AC147"/>
    <mergeCell ref="AD141:AD147"/>
    <mergeCell ref="AC148:AC154"/>
    <mergeCell ref="AD148:AD154"/>
    <mergeCell ref="AC155:AC161"/>
    <mergeCell ref="AD155:AD161"/>
    <mergeCell ref="AC120:AC126"/>
    <mergeCell ref="AD120:AD126"/>
    <mergeCell ref="AC127:AC133"/>
    <mergeCell ref="AD127:AD133"/>
    <mergeCell ref="AC134:AC140"/>
    <mergeCell ref="AD134:AD140"/>
    <mergeCell ref="AC99:AC105"/>
    <mergeCell ref="AD99:AD105"/>
    <mergeCell ref="AC106:AC112"/>
    <mergeCell ref="AD106:AD112"/>
    <mergeCell ref="AC113:AC119"/>
    <mergeCell ref="AD113:AD119"/>
    <mergeCell ref="AC78:AC84"/>
    <mergeCell ref="AD78:AD84"/>
    <mergeCell ref="AC85:AC91"/>
    <mergeCell ref="AD85:AD91"/>
    <mergeCell ref="AC92:AC98"/>
    <mergeCell ref="AD92:AD98"/>
    <mergeCell ref="AC57:AC63"/>
    <mergeCell ref="AD57:AD63"/>
    <mergeCell ref="AC64:AC70"/>
    <mergeCell ref="AD64:AD70"/>
    <mergeCell ref="AC71:AC77"/>
    <mergeCell ref="AD71:AD77"/>
    <mergeCell ref="AC36:AC42"/>
    <mergeCell ref="AD36:AD42"/>
    <mergeCell ref="AC43:AC49"/>
    <mergeCell ref="AD43:AD49"/>
    <mergeCell ref="AC50:AC56"/>
    <mergeCell ref="AD50:AD56"/>
    <mergeCell ref="AC15:AC21"/>
    <mergeCell ref="AD15:AD21"/>
    <mergeCell ref="AC22:AC28"/>
    <mergeCell ref="AD22:AD28"/>
    <mergeCell ref="AC29:AC35"/>
    <mergeCell ref="AD29:AD35"/>
    <mergeCell ref="AB197:AB203"/>
    <mergeCell ref="AB204:AB210"/>
    <mergeCell ref="AB239:AB245"/>
    <mergeCell ref="AB211:AB217"/>
    <mergeCell ref="AB218:AB224"/>
    <mergeCell ref="AB225:AB231"/>
    <mergeCell ref="AB232:AB238"/>
    <mergeCell ref="AB155:AB161"/>
    <mergeCell ref="AB162:AB168"/>
    <mergeCell ref="AB169:AB175"/>
    <mergeCell ref="AB176:AB182"/>
    <mergeCell ref="AB183:AB189"/>
    <mergeCell ref="AB190:AB196"/>
    <mergeCell ref="AB113:AB119"/>
    <mergeCell ref="AB120:AB126"/>
    <mergeCell ref="AB127:AB133"/>
    <mergeCell ref="AB134:AB140"/>
    <mergeCell ref="AB141:AB147"/>
    <mergeCell ref="AB148:AB154"/>
    <mergeCell ref="AB71:AB77"/>
    <mergeCell ref="AB78:AB84"/>
    <mergeCell ref="AB85:AB91"/>
    <mergeCell ref="AB92:AB98"/>
    <mergeCell ref="AB99:AB105"/>
    <mergeCell ref="AB106:AB112"/>
    <mergeCell ref="P75:T76"/>
    <mergeCell ref="O75:O76"/>
    <mergeCell ref="AB15:AB21"/>
    <mergeCell ref="AB22:AB28"/>
    <mergeCell ref="AB29:AB35"/>
    <mergeCell ref="AB36:AB42"/>
    <mergeCell ref="AB43:AB49"/>
    <mergeCell ref="AB50:AB56"/>
    <mergeCell ref="AB57:AB63"/>
    <mergeCell ref="AB64:AB70"/>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11:E74">
    <cfRule type="expression" priority="1" dxfId="287" stopIfTrue="1">
      <formula>COUNTIF($O$77:$T$84,D11)&gt;0</formula>
    </cfRule>
  </conditionalFormatting>
  <conditionalFormatting sqref="A11:A12">
    <cfRule type="expression" priority="2" dxfId="287" stopIfTrue="1">
      <formula>AND($A$11&lt;&gt;"ДИ",COUNTIF($O$77:$T$84,D11)&gt;0)</formula>
    </cfRule>
  </conditionalFormatting>
  <conditionalFormatting sqref="A25:A26">
    <cfRule type="expression" priority="3" dxfId="287" stopIfTrue="1">
      <formula>AND($A$25&lt;&gt;"ДИ",COUNTIF($O$77:$T$84,D25)&gt;0)</formula>
    </cfRule>
  </conditionalFormatting>
  <conditionalFormatting sqref="A27:A28">
    <cfRule type="expression" priority="4" dxfId="287" stopIfTrue="1">
      <formula>AND($A$27&lt;&gt;"ДИ",COUNTIF($O$77:$T$84,D27)&gt;0)</formula>
    </cfRule>
  </conditionalFormatting>
  <conditionalFormatting sqref="A57:A58">
    <cfRule type="expression" priority="5" dxfId="287" stopIfTrue="1">
      <formula>AND($A$57&lt;&gt;"ДИ",COUNTIF($O$77:$T$84,D57)&gt;0)</formula>
    </cfRule>
  </conditionalFormatting>
  <conditionalFormatting sqref="A41:A42">
    <cfRule type="expression" priority="6" dxfId="287" stopIfTrue="1">
      <formula>AND($A$41&lt;&gt;"ДИ",COUNTIF($O$77:$T$84,D41)&gt;0)</formula>
    </cfRule>
  </conditionalFormatting>
  <conditionalFormatting sqref="A43:A44">
    <cfRule type="expression" priority="7" dxfId="287" stopIfTrue="1">
      <formula>AND($A$43&lt;&gt;"ДИ",COUNTIF($O$77:$T$84,D43)&gt;0)</formula>
    </cfRule>
  </conditionalFormatting>
  <conditionalFormatting sqref="A59:A60">
    <cfRule type="expression" priority="8" dxfId="287" stopIfTrue="1">
      <formula>AND($A$59&lt;&gt;"ДИ",COUNTIF($O$77:$T$84,D59)&gt;0)</formula>
    </cfRule>
  </conditionalFormatting>
  <conditionalFormatting sqref="A73:A74">
    <cfRule type="expression" priority="9" dxfId="287" stopIfTrue="1">
      <formula>AND($A$73&lt;&gt;"ДИ",COUNTIF($O$77:$T$84,D73)&gt;0)</formula>
    </cfRule>
  </conditionalFormatting>
  <conditionalFormatting sqref="D11:D74">
    <cfRule type="expression" priority="10" dxfId="287" stopIfTrue="1">
      <formula>COUNTIF($O$77:$T$84,D11)&gt;0</formula>
    </cfRule>
  </conditionalFormatting>
  <conditionalFormatting sqref="AA46 AA39 AA32 AA18 AA25 AA228 AA88 AA81 AA74 AA67 AA60 AA53 AA130 AA123 AA116 AA109 AA102 AA95 AA172 AA165 AA158 AA151 AA144 AA137 AA179 AA186 AA193 AA200 AA207 AA214 AA221 AA235">
    <cfRule type="cellIs" priority="11" dxfId="0" operator="notEqual" stopIfTrue="1">
      <formula>"против"</formula>
    </cfRule>
  </conditionalFormatting>
  <conditionalFormatting sqref="AA47 AA40 AA229 AA26 AA19 AA33 AA89 AA82 AA54 AA61 AA68 AA75 AA131 AA124 AA96 AA103 AA110 AA117 AA173 AA166 AA138 AA145 AA152 AA159 AA180 AA187 AA194 AA201 AA208 AA215 AA222 AA236">
    <cfRule type="expression" priority="12" dxfId="0" stopIfTrue="1">
      <formula>AA18&lt;&gt;"против"</formula>
    </cfRule>
  </conditionalFormatting>
  <conditionalFormatting sqref="AA227 AA24 AA17 AA31 AA38 AA45 AA52 AA59 AA66 AA73 AA80 AA87 AA94 AA101 AA108 AA115 AA122 AA129 AA136 AA143 AA150 AA157 AA164 AA171 AA178 AA185 AA192 AA199 AA206 AA213 AA220 AA234">
    <cfRule type="expression" priority="13" dxfId="0" stopIfTrue="1">
      <formula>AA18&lt;&gt;"против"</formula>
    </cfRule>
  </conditionalFormatting>
  <conditionalFormatting sqref="AA16 AA23 AA30 AA37 AA44 AA51 AA58 AA65 AA72 AA79 AA86 AA93 AA100 AA107 AA114 AA121 AA128 AA135 AA142 AA149 AA156 AA163 AA170 AA177 AA184 AA191 AA198 AA205 AA212 AA219 AA226 AA233">
    <cfRule type="expression" priority="14" dxfId="0" stopIfTrue="1">
      <formula>AA18&lt;&gt;"против"</formula>
    </cfRule>
  </conditionalFormatting>
  <conditionalFormatting sqref="AA20 AA27 AA34 AA41 AA48 AA62 AA69 AA76 AA83 AA90 AA104 AA111 AA118 AA125 AA132 AA146 AA153 AA160 AA167 AA174 AA181 AA55 AA97 AA139 AA188 AA195 AA202 AA209 AA216 AA223 AA230 AA237">
    <cfRule type="expression" priority="15" dxfId="0" stopIfTrue="1">
      <formula>AA18&lt;&gt;"против"</formula>
    </cfRule>
  </conditionalFormatting>
  <conditionalFormatting sqref="G14 G18 G22 G26 G30 G34 G38 G42 G46 G50 G54 G58 G62 G66 G70 G74 S28 K72 K64 K56 K48 K40 K32 K24 K16 O20 O36 O52 O68 S60 W45">
    <cfRule type="cellIs" priority="16" dxfId="289" operator="notEqual" stopIfTrue="1">
      <formula>0</formula>
    </cfRule>
  </conditionalFormatting>
  <conditionalFormatting sqref="C11:C74">
    <cfRule type="expression" priority="17" dxfId="288" stopIfTrue="1">
      <formula>AND(C11&lt;&gt;"Х",C11&lt;&gt;"х",COUNTIF($C$11:$C$74,C11)&gt;1)</formula>
    </cfRule>
  </conditionalFormatting>
  <conditionalFormatting sqref="G76:I76 J76:J78">
    <cfRule type="expression" priority="18" dxfId="291" stopIfTrue="1">
      <formula>$C$62=TRUE</formula>
    </cfRule>
  </conditionalFormatting>
  <conditionalFormatting sqref="D80:J80 H79:J79">
    <cfRule type="expression" priority="19" dxfId="291" stopIfTrue="1">
      <formula>$C$100=TRUE</formula>
    </cfRule>
  </conditionalFormatting>
  <conditionalFormatting sqref="G79">
    <cfRule type="expression" priority="20" dxfId="291" stopIfTrue="1">
      <formula>$C$100=TRUE</formula>
    </cfRule>
    <cfRule type="cellIs" priority="21" dxfId="16" operator="notEqual" stopIfTrue="1">
      <formula>0</formula>
    </cfRule>
  </conditionalFormatting>
  <conditionalFormatting sqref="L78:L79">
    <cfRule type="expression" priority="22" dxfId="292"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3" dxfId="287"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24" dxfId="287" stopIfTrue="1">
      <formula>COUNTIF($O$77:$T$84,G12)&gt;0</formula>
    </cfRule>
    <cfRule type="expression" priority="25" dxfId="290" stopIfTrue="1">
      <formula>LEFT(G12,4)="поб."</formula>
    </cfRule>
  </conditionalFormatting>
  <conditionalFormatting sqref="D76:F79">
    <cfRule type="expression" priority="26" dxfId="291" stopIfTrue="1">
      <formula>$C$100=TRUE</formula>
    </cfRule>
    <cfRule type="expression" priority="27" dxfId="290" stopIfTrue="1">
      <formula>LEFT(D76,3)="пр."</formula>
    </cfRule>
  </conditionalFormatting>
  <conditionalFormatting sqref="G77:I78">
    <cfRule type="expression" priority="28" dxfId="291" stopIfTrue="1">
      <formula>$C$100=TRUE</formula>
    </cfRule>
    <cfRule type="expression" priority="29" dxfId="290"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legacyDrawing r:id="rId1"/>
</worksheet>
</file>

<file path=xl/worksheets/sheet14.xml><?xml version="1.0" encoding="utf-8"?>
<worksheet xmlns="http://schemas.openxmlformats.org/spreadsheetml/2006/main" xmlns:r="http://schemas.openxmlformats.org/officeDocument/2006/relationships">
  <sheetPr codeName="Лист14">
    <pageSetUpPr fitToPage="1"/>
  </sheetPr>
  <dimension ref="A1:AE245"/>
  <sheetViews>
    <sheetView showGridLines="0" showRowColHeaders="0" showZeros="0" zoomScalePageLayoutView="0" workbookViewId="0" topLeftCell="A1">
      <pane ySplit="10" topLeftCell="A35" activePane="bottomLeft" state="frozen"/>
      <selection pane="topLeft" activeCell="O50" sqref="O50:R52"/>
      <selection pane="bottomLeft" activeCell="A1" sqref="A1"/>
    </sheetView>
  </sheetViews>
  <sheetFormatPr defaultColWidth="9.00390625" defaultRowHeight="12.75"/>
  <cols>
    <col min="1" max="1" width="5.75390625" style="170" customWidth="1"/>
    <col min="2" max="2" width="6.875" style="170" customWidth="1"/>
    <col min="3" max="3" width="6.25390625" style="220" hidden="1" customWidth="1"/>
    <col min="4" max="4" width="14.75390625" style="144" customWidth="1"/>
    <col min="5" max="5" width="4.75390625" style="144" customWidth="1"/>
    <col min="6" max="6" width="12.00390625" style="144" customWidth="1"/>
    <col min="7" max="7" width="0.74609375" style="170" customWidth="1"/>
    <col min="8" max="9" width="7.75390625" style="170" customWidth="1"/>
    <col min="10" max="10" width="4.75390625" style="170" hidden="1" customWidth="1"/>
    <col min="11" max="11" width="0.37109375" style="170" customWidth="1"/>
    <col min="12" max="13" width="7.75390625" style="170" customWidth="1"/>
    <col min="14" max="14" width="4.75390625" style="170" hidden="1" customWidth="1"/>
    <col min="15" max="15" width="1.00390625" style="170" customWidth="1"/>
    <col min="16" max="17" width="7.75390625" style="144" customWidth="1"/>
    <col min="18" max="18" width="4.75390625" style="144" hidden="1" customWidth="1"/>
    <col min="19" max="19" width="2.75390625" style="144" customWidth="1"/>
    <col min="20" max="21" width="7.75390625" style="152" customWidth="1"/>
    <col min="22" max="22" width="4.75390625" style="152" hidden="1" customWidth="1"/>
    <col min="23" max="23" width="2.75390625" style="144" customWidth="1"/>
    <col min="24" max="24" width="10.125" style="170" customWidth="1"/>
    <col min="25" max="26" width="9.125" style="170" customWidth="1"/>
    <col min="27" max="27" width="34.375" style="145" hidden="1" customWidth="1"/>
    <col min="28" max="28" width="9.125" style="145" hidden="1" customWidth="1"/>
    <col min="29" max="31" width="9.125" style="170" hidden="1" customWidth="1"/>
    <col min="32" max="16384" width="9.125" style="170" customWidth="1"/>
  </cols>
  <sheetData>
    <row r="1" spans="1:26" ht="36" customHeight="1">
      <c r="A1" s="213"/>
      <c r="B1" s="553"/>
      <c r="C1" s="553"/>
      <c r="D1" s="1074"/>
      <c r="E1" s="1074"/>
      <c r="F1" s="1074"/>
      <c r="G1" s="1074"/>
      <c r="H1" s="1074"/>
      <c r="I1" s="1074"/>
      <c r="J1" s="1074"/>
      <c r="K1" s="1074"/>
      <c r="L1" s="1074"/>
      <c r="M1" s="1074"/>
      <c r="N1" s="1074"/>
      <c r="O1" s="1074"/>
      <c r="P1" s="1074"/>
      <c r="Q1" s="1074"/>
      <c r="R1" s="1074"/>
      <c r="S1" s="1074"/>
      <c r="T1" s="1074"/>
      <c r="U1" s="737"/>
      <c r="V1" s="553"/>
      <c r="W1" s="553"/>
      <c r="X1" s="239"/>
      <c r="Y1" s="239"/>
      <c r="Z1" s="239"/>
    </row>
    <row r="2" spans="1:28" s="217" customFormat="1" ht="21" customHeight="1">
      <c r="A2" s="815"/>
      <c r="B2" s="815"/>
      <c r="C2" s="291"/>
      <c r="D2" s="1070"/>
      <c r="E2" s="1070"/>
      <c r="F2" s="1070"/>
      <c r="G2" s="1070"/>
      <c r="H2" s="1070"/>
      <c r="I2" s="1070"/>
      <c r="J2" s="1070"/>
      <c r="K2" s="1070"/>
      <c r="L2" s="1070"/>
      <c r="M2" s="1070"/>
      <c r="N2" s="1070"/>
      <c r="O2" s="1070"/>
      <c r="P2" s="1070"/>
      <c r="Q2" s="1070"/>
      <c r="R2" s="1070"/>
      <c r="S2" s="1070"/>
      <c r="T2" s="1070"/>
      <c r="U2" s="216"/>
      <c r="V2" s="216"/>
      <c r="W2" s="816"/>
      <c r="X2" s="712"/>
      <c r="Y2" s="712"/>
      <c r="Z2" s="712"/>
      <c r="AA2" s="148"/>
      <c r="AB2" s="148"/>
    </row>
    <row r="3" spans="1:28" s="217" customFormat="1" ht="8.25" customHeight="1">
      <c r="A3" s="712"/>
      <c r="B3" s="712"/>
      <c r="C3" s="489"/>
      <c r="D3" s="1217"/>
      <c r="E3" s="1217"/>
      <c r="F3" s="1217"/>
      <c r="G3" s="1217"/>
      <c r="H3" s="1217"/>
      <c r="I3" s="1217"/>
      <c r="J3" s="1217"/>
      <c r="K3" s="1217"/>
      <c r="L3" s="1217"/>
      <c r="M3" s="1217"/>
      <c r="N3" s="1217"/>
      <c r="O3" s="1217"/>
      <c r="P3" s="1217"/>
      <c r="Q3" s="1217"/>
      <c r="R3" s="1217"/>
      <c r="S3" s="1217"/>
      <c r="T3" s="1217"/>
      <c r="U3" s="817"/>
      <c r="V3" s="817"/>
      <c r="W3" s="148"/>
      <c r="X3" s="712"/>
      <c r="Y3" s="712"/>
      <c r="Z3" s="712"/>
      <c r="AA3" s="148"/>
      <c r="AB3" s="148"/>
    </row>
    <row r="4" spans="1:28" ht="11.25" customHeight="1">
      <c r="A4" s="239"/>
      <c r="B4" s="239"/>
      <c r="C4" s="239"/>
      <c r="D4" s="1210"/>
      <c r="E4" s="1210"/>
      <c r="F4" s="1210"/>
      <c r="G4" s="1210"/>
      <c r="H4" s="1210"/>
      <c r="I4" s="1210"/>
      <c r="J4" s="1210"/>
      <c r="K4" s="1210"/>
      <c r="L4" s="1210"/>
      <c r="M4" s="1210"/>
      <c r="N4" s="1210"/>
      <c r="O4" s="1210"/>
      <c r="P4" s="1210"/>
      <c r="Q4" s="1210"/>
      <c r="R4" s="1210"/>
      <c r="S4" s="1210"/>
      <c r="T4" s="1210"/>
      <c r="U4" s="716"/>
      <c r="V4" s="716"/>
      <c r="W4" s="802"/>
      <c r="X4" s="239"/>
      <c r="Y4" s="239"/>
      <c r="Z4" s="239"/>
      <c r="AA4" s="148"/>
      <c r="AB4" s="148"/>
    </row>
    <row r="5" spans="1:26" ht="12" customHeight="1">
      <c r="A5" s="239"/>
      <c r="B5" s="239"/>
      <c r="C5" s="205"/>
      <c r="D5" s="145"/>
      <c r="E5" s="145"/>
      <c r="F5" s="145"/>
      <c r="G5" s="239"/>
      <c r="H5" s="1184"/>
      <c r="I5" s="1184"/>
      <c r="J5" s="1184"/>
      <c r="K5" s="1184"/>
      <c r="L5" s="1184"/>
      <c r="M5" s="404"/>
      <c r="N5" s="1155"/>
      <c r="O5" s="1155"/>
      <c r="P5" s="1155"/>
      <c r="Q5" s="1155"/>
      <c r="R5" s="1155"/>
      <c r="S5" s="222"/>
      <c r="T5" s="1183"/>
      <c r="U5" s="1183"/>
      <c r="V5" s="1183"/>
      <c r="W5" s="145"/>
      <c r="X5" s="239"/>
      <c r="Y5" s="239"/>
      <c r="Z5" s="239"/>
    </row>
    <row r="6" spans="1:28" s="224" customFormat="1" ht="21" customHeight="1">
      <c r="A6" s="803"/>
      <c r="B6" s="803"/>
      <c r="C6" s="803"/>
      <c r="D6" s="803"/>
      <c r="E6" s="1179"/>
      <c r="F6" s="1179"/>
      <c r="G6" s="818"/>
      <c r="H6" s="1180"/>
      <c r="I6" s="1180"/>
      <c r="J6" s="1180"/>
      <c r="K6" s="819"/>
      <c r="L6" s="1058"/>
      <c r="M6" s="1058"/>
      <c r="N6" s="1058"/>
      <c r="O6" s="223"/>
      <c r="P6" s="1214"/>
      <c r="Q6" s="1214"/>
      <c r="R6" s="1214"/>
      <c r="S6" s="820"/>
      <c r="T6" s="1179"/>
      <c r="U6" s="1179"/>
      <c r="V6" s="1179"/>
      <c r="W6" s="1179"/>
      <c r="X6" s="715"/>
      <c r="Y6" s="715"/>
      <c r="Z6" s="715"/>
      <c r="AA6" s="145"/>
      <c r="AB6" s="145"/>
    </row>
    <row r="7" spans="1:28" ht="18" customHeight="1">
      <c r="A7" s="553"/>
      <c r="B7" s="553"/>
      <c r="C7" s="804"/>
      <c r="D7" s="1074"/>
      <c r="E7" s="1074"/>
      <c r="F7" s="1074"/>
      <c r="G7" s="1074"/>
      <c r="H7" s="1074"/>
      <c r="I7" s="1074"/>
      <c r="J7" s="1074"/>
      <c r="K7" s="1074"/>
      <c r="L7" s="1074"/>
      <c r="M7" s="1074"/>
      <c r="N7" s="1074"/>
      <c r="O7" s="1074"/>
      <c r="P7" s="1074"/>
      <c r="Q7" s="1074"/>
      <c r="R7" s="1074"/>
      <c r="S7" s="1074"/>
      <c r="T7" s="1074"/>
      <c r="U7" s="737"/>
      <c r="V7" s="553"/>
      <c r="W7" s="553"/>
      <c r="X7" s="239"/>
      <c r="Y7" s="239"/>
      <c r="Z7" s="239"/>
      <c r="AA7" s="151"/>
      <c r="AB7" s="151"/>
    </row>
    <row r="8" spans="1:26" ht="6" customHeight="1">
      <c r="A8" s="1186"/>
      <c r="B8" s="1189"/>
      <c r="C8" s="1211"/>
      <c r="D8" s="1215"/>
      <c r="E8" s="1156"/>
      <c r="F8" s="1156"/>
      <c r="G8" s="567"/>
      <c r="H8" s="568"/>
      <c r="I8" s="568"/>
      <c r="J8" s="205"/>
      <c r="K8" s="205"/>
      <c r="L8" s="205"/>
      <c r="M8" s="205"/>
      <c r="N8" s="205"/>
      <c r="O8" s="205"/>
      <c r="P8" s="566"/>
      <c r="Q8" s="566"/>
      <c r="R8" s="566"/>
      <c r="S8" s="566"/>
      <c r="T8" s="586"/>
      <c r="U8" s="586"/>
      <c r="V8" s="586"/>
      <c r="W8" s="566"/>
      <c r="X8" s="239"/>
      <c r="Y8" s="239"/>
      <c r="Z8" s="239"/>
    </row>
    <row r="9" spans="1:26" ht="10.5" customHeight="1">
      <c r="A9" s="1187"/>
      <c r="B9" s="1190"/>
      <c r="C9" s="1212"/>
      <c r="D9" s="1215"/>
      <c r="E9" s="1156"/>
      <c r="F9" s="1156"/>
      <c r="G9" s="567"/>
      <c r="H9" s="548"/>
      <c r="I9" s="1146"/>
      <c r="J9" s="1146"/>
      <c r="K9" s="1146"/>
      <c r="L9" s="1146"/>
      <c r="M9" s="1146"/>
      <c r="N9" s="1146"/>
      <c r="O9" s="1146"/>
      <c r="P9" s="1146"/>
      <c r="Q9" s="1146"/>
      <c r="R9" s="1146"/>
      <c r="S9" s="1146"/>
      <c r="T9" s="1146"/>
      <c r="U9" s="1156"/>
      <c r="V9" s="1156"/>
      <c r="W9" s="1156"/>
      <c r="X9" s="1156"/>
      <c r="Y9" s="239"/>
      <c r="Z9" s="239"/>
    </row>
    <row r="10" spans="1:28" s="225" customFormat="1" ht="10.5" customHeight="1">
      <c r="A10" s="1188"/>
      <c r="B10" s="1191"/>
      <c r="C10" s="1213"/>
      <c r="D10" s="1216"/>
      <c r="E10" s="1157"/>
      <c r="F10" s="1157"/>
      <c r="G10" s="570"/>
      <c r="H10" s="571"/>
      <c r="I10" s="1145"/>
      <c r="J10" s="1145"/>
      <c r="K10" s="1145"/>
      <c r="L10" s="1145"/>
      <c r="M10" s="1145"/>
      <c r="N10" s="1145"/>
      <c r="O10" s="1145"/>
      <c r="P10" s="1145"/>
      <c r="Q10" s="1145"/>
      <c r="R10" s="1145"/>
      <c r="S10" s="1145"/>
      <c r="T10" s="1145"/>
      <c r="U10" s="1157"/>
      <c r="V10" s="1157"/>
      <c r="W10" s="1157"/>
      <c r="X10" s="1157"/>
      <c r="Y10" s="573"/>
      <c r="Z10" s="573"/>
      <c r="AA10" s="145"/>
      <c r="AB10" s="145"/>
    </row>
    <row r="11" spans="1:28" s="225" customFormat="1" ht="12" customHeight="1">
      <c r="A11" s="1176"/>
      <c r="B11" s="1169"/>
      <c r="C11" s="1171"/>
      <c r="D11" s="1166"/>
      <c r="E11" s="1162"/>
      <c r="F11" s="1162"/>
      <c r="G11" s="226"/>
      <c r="H11" s="572"/>
      <c r="I11" s="572"/>
      <c r="J11" s="227"/>
      <c r="K11" s="227"/>
      <c r="L11" s="227"/>
      <c r="M11" s="227"/>
      <c r="N11" s="227"/>
      <c r="O11" s="227"/>
      <c r="P11" s="821"/>
      <c r="Q11" s="821"/>
      <c r="R11" s="821"/>
      <c r="S11" s="821"/>
      <c r="T11" s="821"/>
      <c r="U11" s="821"/>
      <c r="V11" s="821"/>
      <c r="W11" s="821"/>
      <c r="X11" s="573"/>
      <c r="Y11" s="573"/>
      <c r="Z11" s="573"/>
      <c r="AA11" s="154"/>
      <c r="AB11" s="154"/>
    </row>
    <row r="12" spans="1:28" s="219" customFormat="1" ht="12" customHeight="1">
      <c r="A12" s="1047"/>
      <c r="B12" s="1170"/>
      <c r="C12" s="1172"/>
      <c r="D12" s="1167"/>
      <c r="E12" s="1163"/>
      <c r="F12" s="1163"/>
      <c r="G12" s="1150"/>
      <c r="H12" s="1150"/>
      <c r="I12" s="1150"/>
      <c r="J12" s="1150"/>
      <c r="K12" s="805"/>
      <c r="L12" s="1153"/>
      <c r="M12" s="1153"/>
      <c r="N12" s="1153"/>
      <c r="O12" s="228"/>
      <c r="P12" s="1150"/>
      <c r="Q12" s="1150"/>
      <c r="R12" s="1150"/>
      <c r="S12" s="805"/>
      <c r="T12" s="1150"/>
      <c r="U12" s="1150"/>
      <c r="V12" s="1150"/>
      <c r="W12" s="1178"/>
      <c r="X12" s="574"/>
      <c r="Y12" s="716"/>
      <c r="Z12" s="716"/>
      <c r="AA12" s="154"/>
      <c r="AB12" s="154"/>
    </row>
    <row r="13" spans="1:28" s="219" customFormat="1" ht="12" customHeight="1">
      <c r="A13" s="1041"/>
      <c r="B13" s="1169"/>
      <c r="C13" s="1171"/>
      <c r="D13" s="1230"/>
      <c r="E13" s="1224"/>
      <c r="F13" s="1226"/>
      <c r="G13" s="1175"/>
      <c r="H13" s="1175"/>
      <c r="I13" s="1175"/>
      <c r="J13" s="1175"/>
      <c r="K13" s="805"/>
      <c r="L13" s="1153"/>
      <c r="M13" s="1153"/>
      <c r="N13" s="1153"/>
      <c r="O13" s="228"/>
      <c r="P13" s="1150"/>
      <c r="Q13" s="1150"/>
      <c r="R13" s="1150"/>
      <c r="S13" s="805"/>
      <c r="T13" s="1150"/>
      <c r="U13" s="1150"/>
      <c r="V13" s="1150"/>
      <c r="W13" s="1178"/>
      <c r="X13" s="574"/>
      <c r="Y13" s="716"/>
      <c r="Z13" s="716"/>
      <c r="AA13" s="145"/>
      <c r="AB13" s="145"/>
    </row>
    <row r="14" spans="1:28" s="219" customFormat="1" ht="12" customHeight="1">
      <c r="A14" s="1040"/>
      <c r="B14" s="1170"/>
      <c r="C14" s="1172"/>
      <c r="D14" s="1231"/>
      <c r="E14" s="1225"/>
      <c r="F14" s="1227"/>
      <c r="G14" s="728"/>
      <c r="H14" s="1148"/>
      <c r="I14" s="1148"/>
      <c r="J14" s="1149"/>
      <c r="K14" s="1181"/>
      <c r="L14" s="1150"/>
      <c r="M14" s="1150"/>
      <c r="N14" s="1150"/>
      <c r="O14" s="805"/>
      <c r="P14" s="1150"/>
      <c r="Q14" s="1150"/>
      <c r="R14" s="1150"/>
      <c r="S14" s="805"/>
      <c r="T14" s="1150"/>
      <c r="U14" s="1150"/>
      <c r="V14" s="1150"/>
      <c r="W14" s="1178"/>
      <c r="X14" s="574"/>
      <c r="Y14" s="716"/>
      <c r="Z14" s="716"/>
      <c r="AA14" s="145"/>
      <c r="AB14" s="229"/>
    </row>
    <row r="15" spans="1:31" s="219" customFormat="1" ht="12" customHeight="1">
      <c r="A15" s="1041"/>
      <c r="B15" s="1169"/>
      <c r="C15" s="1171"/>
      <c r="D15" s="1166"/>
      <c r="E15" s="1162"/>
      <c r="F15" s="1173"/>
      <c r="G15" s="797"/>
      <c r="H15" s="1151"/>
      <c r="I15" s="1151"/>
      <c r="J15" s="1152"/>
      <c r="K15" s="1182"/>
      <c r="L15" s="1175"/>
      <c r="M15" s="1175"/>
      <c r="N15" s="1175"/>
      <c r="O15" s="805"/>
      <c r="P15" s="1150"/>
      <c r="Q15" s="1150"/>
      <c r="R15" s="1150"/>
      <c r="S15" s="805"/>
      <c r="T15" s="1150"/>
      <c r="U15" s="1150"/>
      <c r="V15" s="1150"/>
      <c r="W15" s="1178"/>
      <c r="X15" s="574"/>
      <c r="Y15" s="716"/>
      <c r="Z15" s="716"/>
      <c r="AA15" s="156" t="s">
        <v>71</v>
      </c>
      <c r="AB15" s="1080">
        <v>1</v>
      </c>
      <c r="AC15" s="1001">
        <v>14</v>
      </c>
      <c r="AD15" s="1002">
        <v>7</v>
      </c>
      <c r="AE15" s="1000" t="b">
        <v>0</v>
      </c>
    </row>
    <row r="16" spans="1:31" s="219" customFormat="1" ht="12" customHeight="1">
      <c r="A16" s="1040"/>
      <c r="B16" s="1170"/>
      <c r="C16" s="1172"/>
      <c r="D16" s="1167"/>
      <c r="E16" s="1163"/>
      <c r="F16" s="1174"/>
      <c r="G16" s="1150"/>
      <c r="H16" s="1150"/>
      <c r="I16" s="1150"/>
      <c r="J16" s="1168"/>
      <c r="K16" s="565"/>
      <c r="L16" s="1148"/>
      <c r="M16" s="1148"/>
      <c r="N16" s="1149"/>
      <c r="O16" s="808"/>
      <c r="P16" s="1150"/>
      <c r="Q16" s="1150"/>
      <c r="R16" s="1150"/>
      <c r="S16" s="805"/>
      <c r="T16" s="1150"/>
      <c r="U16" s="1150"/>
      <c r="V16" s="1150"/>
      <c r="W16" s="1178"/>
      <c r="X16" s="574"/>
      <c r="Y16" s="716"/>
      <c r="Z16" s="716"/>
      <c r="AA16" s="157"/>
      <c r="AB16" s="1080"/>
      <c r="AC16" s="1001"/>
      <c r="AD16" s="1002"/>
      <c r="AE16" s="1000"/>
    </row>
    <row r="17" spans="1:31" s="219" customFormat="1" ht="12" customHeight="1">
      <c r="A17" s="1041"/>
      <c r="B17" s="1169"/>
      <c r="C17" s="1171"/>
      <c r="D17" s="1166"/>
      <c r="E17" s="1162"/>
      <c r="F17" s="1164"/>
      <c r="G17" s="1175"/>
      <c r="H17" s="1175"/>
      <c r="I17" s="1175"/>
      <c r="J17" s="1185"/>
      <c r="K17" s="806"/>
      <c r="L17" s="1151"/>
      <c r="M17" s="1151"/>
      <c r="N17" s="1152"/>
      <c r="O17" s="808"/>
      <c r="P17" s="1150"/>
      <c r="Q17" s="1150"/>
      <c r="R17" s="1150"/>
      <c r="S17" s="805"/>
      <c r="T17" s="1150"/>
      <c r="U17" s="1150"/>
      <c r="V17" s="1150"/>
      <c r="W17" s="1178"/>
      <c r="X17" s="574"/>
      <c r="Y17" s="716"/>
      <c r="Z17" s="716"/>
      <c r="AA17" s="158">
        <f>IF(AE15,D11,"")</f>
      </c>
      <c r="AB17" s="1080"/>
      <c r="AC17" s="1001"/>
      <c r="AD17" s="1002"/>
      <c r="AE17" s="1000"/>
    </row>
    <row r="18" spans="1:31" s="219" customFormat="1" ht="12" customHeight="1">
      <c r="A18" s="1040"/>
      <c r="B18" s="1170"/>
      <c r="C18" s="1172"/>
      <c r="D18" s="1167"/>
      <c r="E18" s="1163"/>
      <c r="F18" s="1165"/>
      <c r="G18" s="564"/>
      <c r="H18" s="1148"/>
      <c r="I18" s="1148"/>
      <c r="J18" s="1148"/>
      <c r="K18" s="807"/>
      <c r="L18" s="1153"/>
      <c r="M18" s="1153"/>
      <c r="N18" s="1177"/>
      <c r="O18" s="1181"/>
      <c r="P18" s="1150"/>
      <c r="Q18" s="1150"/>
      <c r="R18" s="1150"/>
      <c r="S18" s="805"/>
      <c r="T18" s="1150"/>
      <c r="U18" s="1150"/>
      <c r="V18" s="1150"/>
      <c r="W18" s="1178"/>
      <c r="X18" s="574"/>
      <c r="Y18" s="716"/>
      <c r="Z18" s="716"/>
      <c r="AA18" s="159"/>
      <c r="AB18" s="1080"/>
      <c r="AC18" s="1001"/>
      <c r="AD18" s="1002"/>
      <c r="AE18" s="1000"/>
    </row>
    <row r="19" spans="1:31" s="219" customFormat="1" ht="12" customHeight="1">
      <c r="A19" s="1041"/>
      <c r="B19" s="1169"/>
      <c r="C19" s="1171"/>
      <c r="D19" s="1166"/>
      <c r="E19" s="1162"/>
      <c r="F19" s="1173"/>
      <c r="G19" s="797"/>
      <c r="H19" s="1151"/>
      <c r="I19" s="1151"/>
      <c r="J19" s="1151"/>
      <c r="K19" s="807"/>
      <c r="L19" s="1153"/>
      <c r="M19" s="1153"/>
      <c r="N19" s="1177"/>
      <c r="O19" s="1182"/>
      <c r="P19" s="1175"/>
      <c r="Q19" s="1175"/>
      <c r="R19" s="1175"/>
      <c r="S19" s="805"/>
      <c r="T19" s="1150"/>
      <c r="U19" s="1150"/>
      <c r="V19" s="1150"/>
      <c r="W19" s="1150"/>
      <c r="X19" s="574"/>
      <c r="Y19" s="716"/>
      <c r="Z19" s="716"/>
      <c r="AA19" s="160">
        <f>IF(AE15,D13,"")</f>
      </c>
      <c r="AB19" s="1080"/>
      <c r="AC19" s="1001"/>
      <c r="AD19" s="1002"/>
      <c r="AE19" s="1000"/>
    </row>
    <row r="20" spans="1:31" s="219" customFormat="1" ht="12" customHeight="1">
      <c r="A20" s="1040"/>
      <c r="B20" s="1170"/>
      <c r="C20" s="1172"/>
      <c r="D20" s="1167"/>
      <c r="E20" s="1163"/>
      <c r="F20" s="1174"/>
      <c r="G20" s="1150"/>
      <c r="H20" s="1150"/>
      <c r="I20" s="1150"/>
      <c r="J20" s="1150"/>
      <c r="K20" s="805"/>
      <c r="L20" s="1153"/>
      <c r="M20" s="1153"/>
      <c r="N20" s="1177"/>
      <c r="O20" s="579"/>
      <c r="P20" s="1148"/>
      <c r="Q20" s="1148"/>
      <c r="R20" s="1149"/>
      <c r="S20" s="808"/>
      <c r="T20" s="1150"/>
      <c r="U20" s="1150"/>
      <c r="V20" s="1150"/>
      <c r="W20" s="1150"/>
      <c r="X20" s="574"/>
      <c r="Y20" s="716"/>
      <c r="Z20" s="716"/>
      <c r="AA20" s="162"/>
      <c r="AB20" s="1080"/>
      <c r="AC20" s="1001"/>
      <c r="AD20" s="1002"/>
      <c r="AE20" s="1000"/>
    </row>
    <row r="21" spans="1:31" s="219" customFormat="1" ht="12" customHeight="1">
      <c r="A21" s="1041"/>
      <c r="B21" s="1169"/>
      <c r="C21" s="1171"/>
      <c r="D21" s="1166"/>
      <c r="E21" s="1162"/>
      <c r="F21" s="1164"/>
      <c r="G21" s="1175"/>
      <c r="H21" s="1175"/>
      <c r="I21" s="1175"/>
      <c r="J21" s="1175"/>
      <c r="K21" s="805"/>
      <c r="L21" s="1153"/>
      <c r="M21" s="1153"/>
      <c r="N21" s="1177"/>
      <c r="O21" s="230"/>
      <c r="P21" s="1151"/>
      <c r="Q21" s="1151"/>
      <c r="R21" s="1152"/>
      <c r="S21" s="808"/>
      <c r="T21" s="1150"/>
      <c r="U21" s="1150"/>
      <c r="V21" s="1150"/>
      <c r="W21" s="1150"/>
      <c r="X21" s="574"/>
      <c r="Y21" s="716"/>
      <c r="Z21" s="716"/>
      <c r="AA21" s="163">
        <v>1</v>
      </c>
      <c r="AB21" s="1080"/>
      <c r="AC21" s="1001"/>
      <c r="AD21" s="1002"/>
      <c r="AE21" s="1000"/>
    </row>
    <row r="22" spans="1:31" s="219" customFormat="1" ht="12" customHeight="1">
      <c r="A22" s="1040"/>
      <c r="B22" s="1170"/>
      <c r="C22" s="1172"/>
      <c r="D22" s="1167"/>
      <c r="E22" s="1163"/>
      <c r="F22" s="1165"/>
      <c r="G22" s="564"/>
      <c r="H22" s="1148"/>
      <c r="I22" s="1148"/>
      <c r="J22" s="1149"/>
      <c r="K22" s="1181"/>
      <c r="L22" s="1150"/>
      <c r="M22" s="1150"/>
      <c r="N22" s="1150"/>
      <c r="O22" s="806"/>
      <c r="P22" s="1153"/>
      <c r="Q22" s="1153"/>
      <c r="R22" s="1168"/>
      <c r="S22" s="806"/>
      <c r="T22" s="1150"/>
      <c r="U22" s="1150"/>
      <c r="V22" s="1150"/>
      <c r="W22" s="1150"/>
      <c r="X22" s="574"/>
      <c r="Y22" s="716"/>
      <c r="Z22" s="716"/>
      <c r="AA22" s="156" t="s">
        <v>3</v>
      </c>
      <c r="AB22" s="1080">
        <v>2</v>
      </c>
      <c r="AC22" s="1001">
        <v>18</v>
      </c>
      <c r="AD22" s="1002">
        <v>7</v>
      </c>
      <c r="AE22" s="1000" t="b">
        <v>0</v>
      </c>
    </row>
    <row r="23" spans="1:31" s="219" customFormat="1" ht="12" customHeight="1">
      <c r="A23" s="1041"/>
      <c r="B23" s="1169"/>
      <c r="C23" s="1171"/>
      <c r="D23" s="1230"/>
      <c r="E23" s="1224"/>
      <c r="F23" s="1228"/>
      <c r="G23" s="797"/>
      <c r="H23" s="1151"/>
      <c r="I23" s="1151"/>
      <c r="J23" s="1152"/>
      <c r="K23" s="1182"/>
      <c r="L23" s="1175"/>
      <c r="M23" s="1175"/>
      <c r="N23" s="1175"/>
      <c r="O23" s="806"/>
      <c r="P23" s="1150"/>
      <c r="Q23" s="1150"/>
      <c r="R23" s="1168"/>
      <c r="S23" s="806"/>
      <c r="T23" s="1150"/>
      <c r="U23" s="1150"/>
      <c r="V23" s="1150"/>
      <c r="W23" s="1150"/>
      <c r="X23" s="574"/>
      <c r="Y23" s="716"/>
      <c r="Z23" s="716"/>
      <c r="AA23" s="164"/>
      <c r="AB23" s="1080"/>
      <c r="AC23" s="1001"/>
      <c r="AD23" s="1002"/>
      <c r="AE23" s="1000"/>
    </row>
    <row r="24" spans="1:31" s="219" customFormat="1" ht="12" customHeight="1">
      <c r="A24" s="1040"/>
      <c r="B24" s="1170"/>
      <c r="C24" s="1172"/>
      <c r="D24" s="1231"/>
      <c r="E24" s="1225"/>
      <c r="F24" s="1229"/>
      <c r="G24" s="1150"/>
      <c r="H24" s="1150"/>
      <c r="I24" s="1150"/>
      <c r="J24" s="1150"/>
      <c r="K24" s="565"/>
      <c r="L24" s="1148"/>
      <c r="M24" s="1148"/>
      <c r="N24" s="1148"/>
      <c r="O24" s="807"/>
      <c r="P24" s="1150"/>
      <c r="Q24" s="1150"/>
      <c r="R24" s="1168"/>
      <c r="S24" s="806"/>
      <c r="T24" s="1150"/>
      <c r="U24" s="1150"/>
      <c r="V24" s="1150"/>
      <c r="W24" s="1150"/>
      <c r="X24" s="574"/>
      <c r="Y24" s="716"/>
      <c r="Z24" s="716"/>
      <c r="AA24" s="166">
        <f>IF(AE22,D15,"")</f>
      </c>
      <c r="AB24" s="1080"/>
      <c r="AC24" s="1001"/>
      <c r="AD24" s="1002"/>
      <c r="AE24" s="1000"/>
    </row>
    <row r="25" spans="1:31" s="219" customFormat="1" ht="12" customHeight="1">
      <c r="A25" s="1176"/>
      <c r="B25" s="1169"/>
      <c r="C25" s="1171"/>
      <c r="D25" s="1166"/>
      <c r="E25" s="1162"/>
      <c r="F25" s="1164"/>
      <c r="G25" s="1175"/>
      <c r="H25" s="1175"/>
      <c r="I25" s="1175"/>
      <c r="J25" s="1175"/>
      <c r="K25" s="806"/>
      <c r="L25" s="1151"/>
      <c r="M25" s="1151"/>
      <c r="N25" s="1151"/>
      <c r="O25" s="807"/>
      <c r="P25" s="1150"/>
      <c r="Q25" s="1150"/>
      <c r="R25" s="1168"/>
      <c r="S25" s="806"/>
      <c r="T25" s="1150"/>
      <c r="U25" s="1150"/>
      <c r="V25" s="1150"/>
      <c r="W25" s="1150"/>
      <c r="X25" s="574"/>
      <c r="Y25" s="716"/>
      <c r="Z25" s="716"/>
      <c r="AA25" s="167" t="s">
        <v>2</v>
      </c>
      <c r="AB25" s="1080"/>
      <c r="AC25" s="1001"/>
      <c r="AD25" s="1002"/>
      <c r="AE25" s="1000"/>
    </row>
    <row r="26" spans="1:31" s="219" customFormat="1" ht="12" customHeight="1">
      <c r="A26" s="1047"/>
      <c r="B26" s="1170"/>
      <c r="C26" s="1172"/>
      <c r="D26" s="1167"/>
      <c r="E26" s="1163"/>
      <c r="F26" s="1165"/>
      <c r="G26" s="564"/>
      <c r="H26" s="1148"/>
      <c r="I26" s="1148"/>
      <c r="J26" s="1148"/>
      <c r="K26" s="807"/>
      <c r="L26" s="1153"/>
      <c r="M26" s="1153"/>
      <c r="N26" s="1153"/>
      <c r="O26" s="228"/>
      <c r="P26" s="1150"/>
      <c r="Q26" s="1150"/>
      <c r="R26" s="1168"/>
      <c r="S26" s="1181"/>
      <c r="T26" s="1150"/>
      <c r="U26" s="1150"/>
      <c r="V26" s="1150"/>
      <c r="W26" s="1150"/>
      <c r="X26" s="574"/>
      <c r="Y26" s="716"/>
      <c r="Z26" s="716"/>
      <c r="AA26" s="168">
        <f>IF(AE22,D17,"")</f>
      </c>
      <c r="AB26" s="1080"/>
      <c r="AC26" s="1001"/>
      <c r="AD26" s="1002"/>
      <c r="AE26" s="1000"/>
    </row>
    <row r="27" spans="1:31" s="219" customFormat="1" ht="12" customHeight="1">
      <c r="A27" s="1176"/>
      <c r="B27" s="1169"/>
      <c r="C27" s="1171"/>
      <c r="D27" s="1166"/>
      <c r="E27" s="1162"/>
      <c r="F27" s="1173"/>
      <c r="G27" s="797"/>
      <c r="H27" s="1151"/>
      <c r="I27" s="1151"/>
      <c r="J27" s="1151"/>
      <c r="K27" s="807"/>
      <c r="L27" s="1153"/>
      <c r="M27" s="1153"/>
      <c r="N27" s="1153"/>
      <c r="O27" s="228"/>
      <c r="P27" s="1150"/>
      <c r="Q27" s="1150"/>
      <c r="R27" s="1168"/>
      <c r="S27" s="1182"/>
      <c r="T27" s="1175"/>
      <c r="U27" s="1175"/>
      <c r="V27" s="1175"/>
      <c r="W27" s="1175"/>
      <c r="X27" s="574"/>
      <c r="Y27" s="716"/>
      <c r="Z27" s="716"/>
      <c r="AA27" s="165"/>
      <c r="AB27" s="1080"/>
      <c r="AC27" s="1001"/>
      <c r="AD27" s="1002"/>
      <c r="AE27" s="1000"/>
    </row>
    <row r="28" spans="1:31" s="219" customFormat="1" ht="12" customHeight="1">
      <c r="A28" s="1047"/>
      <c r="B28" s="1170"/>
      <c r="C28" s="1172"/>
      <c r="D28" s="1167"/>
      <c r="E28" s="1163"/>
      <c r="F28" s="1174"/>
      <c r="G28" s="1150"/>
      <c r="H28" s="1150"/>
      <c r="I28" s="1150"/>
      <c r="J28" s="1150"/>
      <c r="K28" s="805"/>
      <c r="L28" s="1153"/>
      <c r="M28" s="1153"/>
      <c r="N28" s="1153"/>
      <c r="O28" s="228"/>
      <c r="P28" s="1150"/>
      <c r="Q28" s="1150"/>
      <c r="R28" s="1168"/>
      <c r="S28" s="565"/>
      <c r="T28" s="1148"/>
      <c r="U28" s="1148"/>
      <c r="V28" s="1148"/>
      <c r="W28" s="1149"/>
      <c r="X28" s="574"/>
      <c r="Y28" s="716"/>
      <c r="Z28" s="716"/>
      <c r="AA28" s="163">
        <v>2</v>
      </c>
      <c r="AB28" s="1080"/>
      <c r="AC28" s="1001"/>
      <c r="AD28" s="1002"/>
      <c r="AE28" s="1000"/>
    </row>
    <row r="29" spans="1:31" s="219" customFormat="1" ht="12" customHeight="1">
      <c r="A29" s="1041"/>
      <c r="B29" s="1169"/>
      <c r="C29" s="1171"/>
      <c r="D29" s="1230"/>
      <c r="E29" s="1224"/>
      <c r="F29" s="1226"/>
      <c r="G29" s="1175"/>
      <c r="H29" s="1175"/>
      <c r="I29" s="1175"/>
      <c r="J29" s="1175"/>
      <c r="K29" s="805"/>
      <c r="L29" s="1153"/>
      <c r="M29" s="1153"/>
      <c r="N29" s="1153"/>
      <c r="O29" s="228"/>
      <c r="P29" s="1150"/>
      <c r="Q29" s="1150"/>
      <c r="R29" s="1168"/>
      <c r="S29" s="806"/>
      <c r="T29" s="1151"/>
      <c r="U29" s="1151"/>
      <c r="V29" s="1151"/>
      <c r="W29" s="1152"/>
      <c r="X29" s="574"/>
      <c r="Y29" s="716"/>
      <c r="Z29" s="716"/>
      <c r="AA29" s="156" t="s">
        <v>3</v>
      </c>
      <c r="AB29" s="1080">
        <v>3</v>
      </c>
      <c r="AC29" s="1001">
        <v>22</v>
      </c>
      <c r="AD29" s="1002">
        <v>7</v>
      </c>
      <c r="AE29" s="1000" t="b">
        <v>0</v>
      </c>
    </row>
    <row r="30" spans="1:31" s="219" customFormat="1" ht="12" customHeight="1">
      <c r="A30" s="1040"/>
      <c r="B30" s="1170"/>
      <c r="C30" s="1172"/>
      <c r="D30" s="1231"/>
      <c r="E30" s="1225"/>
      <c r="F30" s="1227"/>
      <c r="G30" s="564"/>
      <c r="H30" s="1148"/>
      <c r="I30" s="1148"/>
      <c r="J30" s="1149"/>
      <c r="K30" s="1181"/>
      <c r="L30" s="1150"/>
      <c r="M30" s="1150"/>
      <c r="N30" s="1150"/>
      <c r="O30" s="805"/>
      <c r="P30" s="1150"/>
      <c r="Q30" s="1150"/>
      <c r="R30" s="1168"/>
      <c r="S30" s="806"/>
      <c r="T30" s="1150"/>
      <c r="U30" s="1150"/>
      <c r="V30" s="1150"/>
      <c r="W30" s="1168"/>
      <c r="X30" s="574"/>
      <c r="Y30" s="716"/>
      <c r="Z30" s="716"/>
      <c r="AA30" s="164"/>
      <c r="AB30" s="1080"/>
      <c r="AC30" s="1001"/>
      <c r="AD30" s="1002"/>
      <c r="AE30" s="1000"/>
    </row>
    <row r="31" spans="1:31" s="219" customFormat="1" ht="12" customHeight="1">
      <c r="A31" s="1041"/>
      <c r="B31" s="1169"/>
      <c r="C31" s="1171"/>
      <c r="D31" s="1166"/>
      <c r="E31" s="1162"/>
      <c r="F31" s="1173"/>
      <c r="G31" s="797"/>
      <c r="H31" s="1151"/>
      <c r="I31" s="1151"/>
      <c r="J31" s="1152"/>
      <c r="K31" s="1182"/>
      <c r="L31" s="1175"/>
      <c r="M31" s="1175"/>
      <c r="N31" s="1175"/>
      <c r="O31" s="805"/>
      <c r="P31" s="1150"/>
      <c r="Q31" s="1150"/>
      <c r="R31" s="1168"/>
      <c r="S31" s="806"/>
      <c r="T31" s="1150"/>
      <c r="U31" s="1150"/>
      <c r="V31" s="1150"/>
      <c r="W31" s="1168"/>
      <c r="X31" s="574"/>
      <c r="Y31" s="716"/>
      <c r="Z31" s="716"/>
      <c r="AA31" s="166">
        <f>IF(AE29,D19,"")</f>
      </c>
      <c r="AB31" s="1080"/>
      <c r="AC31" s="1001"/>
      <c r="AD31" s="1002"/>
      <c r="AE31" s="1000"/>
    </row>
    <row r="32" spans="1:31" s="219" customFormat="1" ht="12" customHeight="1">
      <c r="A32" s="1040"/>
      <c r="B32" s="1170"/>
      <c r="C32" s="1172"/>
      <c r="D32" s="1167"/>
      <c r="E32" s="1163"/>
      <c r="F32" s="1174"/>
      <c r="G32" s="1150"/>
      <c r="H32" s="1150"/>
      <c r="I32" s="1150"/>
      <c r="J32" s="1150"/>
      <c r="K32" s="565"/>
      <c r="L32" s="1148"/>
      <c r="M32" s="1148"/>
      <c r="N32" s="1149"/>
      <c r="O32" s="808"/>
      <c r="P32" s="1150"/>
      <c r="Q32" s="1150"/>
      <c r="R32" s="1168"/>
      <c r="S32" s="806"/>
      <c r="T32" s="1150"/>
      <c r="U32" s="1150"/>
      <c r="V32" s="1150"/>
      <c r="W32" s="1168"/>
      <c r="X32" s="574"/>
      <c r="Y32" s="716"/>
      <c r="Z32" s="716"/>
      <c r="AA32" s="167" t="s">
        <v>2</v>
      </c>
      <c r="AB32" s="1080"/>
      <c r="AC32" s="1001"/>
      <c r="AD32" s="1002"/>
      <c r="AE32" s="1000"/>
    </row>
    <row r="33" spans="1:31" s="219" customFormat="1" ht="12" customHeight="1">
      <c r="A33" s="1041"/>
      <c r="B33" s="1169"/>
      <c r="C33" s="1171"/>
      <c r="D33" s="1166"/>
      <c r="E33" s="1162"/>
      <c r="F33" s="1164"/>
      <c r="G33" s="1175"/>
      <c r="H33" s="1175"/>
      <c r="I33" s="1175"/>
      <c r="J33" s="1175"/>
      <c r="K33" s="806"/>
      <c r="L33" s="1151"/>
      <c r="M33" s="1151"/>
      <c r="N33" s="1152"/>
      <c r="O33" s="808"/>
      <c r="P33" s="1150"/>
      <c r="Q33" s="1150"/>
      <c r="R33" s="1168"/>
      <c r="S33" s="806"/>
      <c r="T33" s="1150"/>
      <c r="U33" s="1150"/>
      <c r="V33" s="1150"/>
      <c r="W33" s="1168"/>
      <c r="X33" s="574"/>
      <c r="Y33" s="716"/>
      <c r="Z33" s="716"/>
      <c r="AA33" s="168">
        <f>IF(AE29,D21,"")</f>
      </c>
      <c r="AB33" s="1080"/>
      <c r="AC33" s="1001"/>
      <c r="AD33" s="1002"/>
      <c r="AE33" s="1000"/>
    </row>
    <row r="34" spans="1:31" s="219" customFormat="1" ht="12" customHeight="1">
      <c r="A34" s="1040"/>
      <c r="B34" s="1170"/>
      <c r="C34" s="1172"/>
      <c r="D34" s="1167"/>
      <c r="E34" s="1163"/>
      <c r="F34" s="1165"/>
      <c r="G34" s="564"/>
      <c r="H34" s="1148"/>
      <c r="I34" s="1148"/>
      <c r="J34" s="1148"/>
      <c r="K34" s="807"/>
      <c r="L34" s="1153"/>
      <c r="M34" s="1153"/>
      <c r="N34" s="1177"/>
      <c r="O34" s="1181"/>
      <c r="P34" s="1150"/>
      <c r="Q34" s="1150"/>
      <c r="R34" s="1150"/>
      <c r="S34" s="806"/>
      <c r="T34" s="1150"/>
      <c r="U34" s="1150"/>
      <c r="V34" s="1150"/>
      <c r="W34" s="1168"/>
      <c r="X34" s="574"/>
      <c r="Y34" s="716"/>
      <c r="Z34" s="716"/>
      <c r="AA34" s="165"/>
      <c r="AB34" s="1080"/>
      <c r="AC34" s="1001"/>
      <c r="AD34" s="1002"/>
      <c r="AE34" s="1000"/>
    </row>
    <row r="35" spans="1:31" s="219" customFormat="1" ht="12" customHeight="1">
      <c r="A35" s="1041"/>
      <c r="B35" s="1169"/>
      <c r="C35" s="1171"/>
      <c r="D35" s="1166"/>
      <c r="E35" s="1162"/>
      <c r="F35" s="1173"/>
      <c r="G35" s="797"/>
      <c r="H35" s="1151"/>
      <c r="I35" s="1151"/>
      <c r="J35" s="1151"/>
      <c r="K35" s="807"/>
      <c r="L35" s="1153"/>
      <c r="M35" s="1153"/>
      <c r="N35" s="1177"/>
      <c r="O35" s="1182"/>
      <c r="P35" s="1175"/>
      <c r="Q35" s="1175"/>
      <c r="R35" s="1175"/>
      <c r="S35" s="806"/>
      <c r="T35" s="1150"/>
      <c r="U35" s="1150"/>
      <c r="V35" s="1150"/>
      <c r="W35" s="1168"/>
      <c r="X35" s="574"/>
      <c r="Y35" s="716"/>
      <c r="Z35" s="716"/>
      <c r="AA35" s="163">
        <v>3</v>
      </c>
      <c r="AB35" s="1080"/>
      <c r="AC35" s="1001"/>
      <c r="AD35" s="1002"/>
      <c r="AE35" s="1000"/>
    </row>
    <row r="36" spans="1:31" s="219" customFormat="1" ht="12" customHeight="1">
      <c r="A36" s="1040"/>
      <c r="B36" s="1170"/>
      <c r="C36" s="1172"/>
      <c r="D36" s="1167"/>
      <c r="E36" s="1163"/>
      <c r="F36" s="1174"/>
      <c r="G36" s="1150"/>
      <c r="H36" s="1150"/>
      <c r="I36" s="1150"/>
      <c r="J36" s="1150"/>
      <c r="K36" s="805"/>
      <c r="L36" s="1153"/>
      <c r="M36" s="1153"/>
      <c r="N36" s="1177"/>
      <c r="O36" s="579"/>
      <c r="P36" s="1148"/>
      <c r="Q36" s="1148"/>
      <c r="R36" s="1148"/>
      <c r="S36" s="807"/>
      <c r="T36" s="1150"/>
      <c r="U36" s="1150"/>
      <c r="V36" s="1150"/>
      <c r="W36" s="1168"/>
      <c r="X36" s="574"/>
      <c r="Y36" s="716"/>
      <c r="Z36" s="716"/>
      <c r="AA36" s="156" t="s">
        <v>3</v>
      </c>
      <c r="AB36" s="1080">
        <v>4</v>
      </c>
      <c r="AC36" s="1001">
        <v>26</v>
      </c>
      <c r="AD36" s="1002">
        <v>7</v>
      </c>
      <c r="AE36" s="1000" t="b">
        <v>0</v>
      </c>
    </row>
    <row r="37" spans="1:31" s="219" customFormat="1" ht="12" customHeight="1">
      <c r="A37" s="1041"/>
      <c r="B37" s="1169"/>
      <c r="C37" s="1171"/>
      <c r="D37" s="1166"/>
      <c r="E37" s="1162"/>
      <c r="F37" s="1164"/>
      <c r="G37" s="1175"/>
      <c r="H37" s="1175"/>
      <c r="I37" s="1175"/>
      <c r="J37" s="1175"/>
      <c r="K37" s="805"/>
      <c r="L37" s="1153"/>
      <c r="M37" s="1153"/>
      <c r="N37" s="1177"/>
      <c r="O37" s="230"/>
      <c r="P37" s="1151"/>
      <c r="Q37" s="1151"/>
      <c r="R37" s="1151"/>
      <c r="S37" s="807"/>
      <c r="T37" s="1150"/>
      <c r="U37" s="1150"/>
      <c r="V37" s="1150"/>
      <c r="W37" s="1168"/>
      <c r="X37" s="574"/>
      <c r="Y37" s="716"/>
      <c r="Z37" s="716"/>
      <c r="AA37" s="164"/>
      <c r="AB37" s="1080"/>
      <c r="AC37" s="1001"/>
      <c r="AD37" s="1002"/>
      <c r="AE37" s="1000"/>
    </row>
    <row r="38" spans="1:31" s="219" customFormat="1" ht="12" customHeight="1">
      <c r="A38" s="1040"/>
      <c r="B38" s="1170"/>
      <c r="C38" s="1172"/>
      <c r="D38" s="1167"/>
      <c r="E38" s="1163"/>
      <c r="F38" s="1165"/>
      <c r="G38" s="564"/>
      <c r="H38" s="1148"/>
      <c r="I38" s="1148"/>
      <c r="J38" s="1149"/>
      <c r="K38" s="1181"/>
      <c r="L38" s="1150"/>
      <c r="M38" s="1150"/>
      <c r="N38" s="1150"/>
      <c r="O38" s="806"/>
      <c r="P38" s="1153"/>
      <c r="Q38" s="1153"/>
      <c r="R38" s="1150"/>
      <c r="S38" s="805"/>
      <c r="T38" s="1150"/>
      <c r="U38" s="1150"/>
      <c r="V38" s="1150"/>
      <c r="W38" s="1168"/>
      <c r="X38" s="574"/>
      <c r="Y38" s="716"/>
      <c r="Z38" s="716"/>
      <c r="AA38" s="166">
        <f>IF(AE36,D23,"")</f>
      </c>
      <c r="AB38" s="1080"/>
      <c r="AC38" s="1001"/>
      <c r="AD38" s="1002"/>
      <c r="AE38" s="1000"/>
    </row>
    <row r="39" spans="1:31" s="219" customFormat="1" ht="12" customHeight="1">
      <c r="A39" s="1041"/>
      <c r="B39" s="1169"/>
      <c r="C39" s="1171"/>
      <c r="D39" s="1230"/>
      <c r="E39" s="1224"/>
      <c r="F39" s="1228"/>
      <c r="G39" s="797"/>
      <c r="H39" s="1151"/>
      <c r="I39" s="1151"/>
      <c r="J39" s="1152"/>
      <c r="K39" s="1182"/>
      <c r="L39" s="1175"/>
      <c r="M39" s="1175"/>
      <c r="N39" s="1175"/>
      <c r="O39" s="806"/>
      <c r="P39" s="1150"/>
      <c r="Q39" s="1150"/>
      <c r="R39" s="1150"/>
      <c r="S39" s="805"/>
      <c r="T39" s="1150"/>
      <c r="U39" s="1150"/>
      <c r="V39" s="1150"/>
      <c r="W39" s="1168"/>
      <c r="X39" s="574"/>
      <c r="Y39" s="716"/>
      <c r="Z39" s="716"/>
      <c r="AA39" s="167"/>
      <c r="AB39" s="1080"/>
      <c r="AC39" s="1001"/>
      <c r="AD39" s="1002"/>
      <c r="AE39" s="1000"/>
    </row>
    <row r="40" spans="1:31" s="219" customFormat="1" ht="12" customHeight="1">
      <c r="A40" s="1040"/>
      <c r="B40" s="1170"/>
      <c r="C40" s="1172"/>
      <c r="D40" s="1231"/>
      <c r="E40" s="1225"/>
      <c r="F40" s="1229"/>
      <c r="G40" s="1150"/>
      <c r="H40" s="1150"/>
      <c r="I40" s="1150"/>
      <c r="J40" s="1150"/>
      <c r="K40" s="565"/>
      <c r="L40" s="1148"/>
      <c r="M40" s="1148"/>
      <c r="N40" s="1148"/>
      <c r="O40" s="807"/>
      <c r="P40" s="1150"/>
      <c r="Q40" s="1150"/>
      <c r="R40" s="1150"/>
      <c r="S40" s="805"/>
      <c r="T40" s="1150"/>
      <c r="U40" s="1150"/>
      <c r="V40" s="1150"/>
      <c r="W40" s="1168"/>
      <c r="X40" s="574"/>
      <c r="Y40" s="716"/>
      <c r="Z40" s="716"/>
      <c r="AA40" s="168">
        <f>IF(AE36,D25,"")</f>
      </c>
      <c r="AB40" s="1080"/>
      <c r="AC40" s="1001"/>
      <c r="AD40" s="1002"/>
      <c r="AE40" s="1000"/>
    </row>
    <row r="41" spans="1:31" s="219" customFormat="1" ht="12" customHeight="1">
      <c r="A41" s="1176"/>
      <c r="B41" s="1169"/>
      <c r="C41" s="1171"/>
      <c r="D41" s="1166"/>
      <c r="E41" s="1162"/>
      <c r="F41" s="1164"/>
      <c r="G41" s="1175"/>
      <c r="H41" s="1175"/>
      <c r="I41" s="1175"/>
      <c r="J41" s="1175"/>
      <c r="K41" s="806"/>
      <c r="L41" s="1151"/>
      <c r="M41" s="1151"/>
      <c r="N41" s="1151"/>
      <c r="O41" s="807"/>
      <c r="P41" s="1150"/>
      <c r="Q41" s="1150"/>
      <c r="R41" s="1150"/>
      <c r="S41" s="805"/>
      <c r="T41" s="1150"/>
      <c r="U41" s="1150"/>
      <c r="V41" s="1150"/>
      <c r="W41" s="1168"/>
      <c r="X41" s="574"/>
      <c r="Y41" s="716"/>
      <c r="Z41" s="716"/>
      <c r="AA41" s="165"/>
      <c r="AB41" s="1080"/>
      <c r="AC41" s="1001"/>
      <c r="AD41" s="1002"/>
      <c r="AE41" s="1000"/>
    </row>
    <row r="42" spans="1:31" s="219" customFormat="1" ht="12" customHeight="1">
      <c r="A42" s="1047"/>
      <c r="B42" s="1170"/>
      <c r="C42" s="1172"/>
      <c r="D42" s="1167"/>
      <c r="E42" s="1163"/>
      <c r="F42" s="1165"/>
      <c r="G42" s="564"/>
      <c r="H42" s="1148"/>
      <c r="I42" s="1148"/>
      <c r="J42" s="1148"/>
      <c r="K42" s="807"/>
      <c r="L42" s="1153"/>
      <c r="M42" s="1153"/>
      <c r="N42" s="1153"/>
      <c r="O42" s="228"/>
      <c r="P42" s="1150"/>
      <c r="Q42" s="1150"/>
      <c r="R42" s="1150"/>
      <c r="S42" s="805"/>
      <c r="T42" s="1150"/>
      <c r="U42" s="1150"/>
      <c r="V42" s="1150"/>
      <c r="W42" s="1168"/>
      <c r="X42" s="575"/>
      <c r="Y42" s="716"/>
      <c r="Z42" s="716"/>
      <c r="AA42" s="163">
        <v>4</v>
      </c>
      <c r="AB42" s="1080"/>
      <c r="AC42" s="1001"/>
      <c r="AD42" s="1002"/>
      <c r="AE42" s="1000"/>
    </row>
    <row r="43" spans="1:31" s="219" customFormat="1" ht="12" customHeight="1">
      <c r="A43" s="1176"/>
      <c r="B43" s="1169"/>
      <c r="C43" s="1171"/>
      <c r="D43" s="1166"/>
      <c r="E43" s="1162"/>
      <c r="F43" s="1173"/>
      <c r="G43" s="797"/>
      <c r="H43" s="1151"/>
      <c r="I43" s="1151"/>
      <c r="J43" s="1151"/>
      <c r="K43" s="807"/>
      <c r="L43" s="1153"/>
      <c r="M43" s="1153"/>
      <c r="N43" s="1153"/>
      <c r="O43" s="228"/>
      <c r="P43" s="1150"/>
      <c r="Q43" s="1150"/>
      <c r="R43" s="1150"/>
      <c r="S43" s="805"/>
      <c r="T43" s="1150"/>
      <c r="U43" s="1150"/>
      <c r="V43" s="1150"/>
      <c r="W43" s="1168"/>
      <c r="X43" s="576"/>
      <c r="Y43" s="716"/>
      <c r="Z43" s="716"/>
      <c r="AA43" s="156" t="s">
        <v>3</v>
      </c>
      <c r="AB43" s="1080">
        <v>5</v>
      </c>
      <c r="AC43" s="1001">
        <v>30</v>
      </c>
      <c r="AD43" s="1002">
        <v>7</v>
      </c>
      <c r="AE43" s="1000" t="b">
        <v>0</v>
      </c>
    </row>
    <row r="44" spans="1:31" s="219" customFormat="1" ht="12" customHeight="1">
      <c r="A44" s="1047"/>
      <c r="B44" s="1170"/>
      <c r="C44" s="1172"/>
      <c r="D44" s="1167"/>
      <c r="E44" s="1163"/>
      <c r="F44" s="1174"/>
      <c r="G44" s="1150"/>
      <c r="H44" s="1150"/>
      <c r="I44" s="1150"/>
      <c r="J44" s="1150"/>
      <c r="K44" s="805"/>
      <c r="L44" s="1153"/>
      <c r="M44" s="1153"/>
      <c r="N44" s="1153"/>
      <c r="O44" s="228"/>
      <c r="P44" s="1150"/>
      <c r="Q44" s="1150"/>
      <c r="R44" s="1150"/>
      <c r="S44" s="805"/>
      <c r="T44" s="1175"/>
      <c r="U44" s="1175"/>
      <c r="V44" s="1175"/>
      <c r="W44" s="1185"/>
      <c r="X44" s="576"/>
      <c r="Y44" s="716"/>
      <c r="Z44" s="716"/>
      <c r="AA44" s="164"/>
      <c r="AB44" s="1080"/>
      <c r="AC44" s="1001"/>
      <c r="AD44" s="1002"/>
      <c r="AE44" s="1000"/>
    </row>
    <row r="45" spans="1:31" s="219" customFormat="1" ht="12" customHeight="1">
      <c r="A45" s="1041"/>
      <c r="B45" s="1169"/>
      <c r="C45" s="1171"/>
      <c r="D45" s="1230"/>
      <c r="E45" s="1224"/>
      <c r="F45" s="1226"/>
      <c r="G45" s="1175"/>
      <c r="H45" s="1175"/>
      <c r="I45" s="1175"/>
      <c r="J45" s="1175"/>
      <c r="K45" s="805"/>
      <c r="L45" s="1153"/>
      <c r="M45" s="1153"/>
      <c r="N45" s="1153"/>
      <c r="O45" s="228"/>
      <c r="P45" s="1150"/>
      <c r="Q45" s="1150"/>
      <c r="R45" s="1150"/>
      <c r="S45" s="805"/>
      <c r="T45" s="1148"/>
      <c r="U45" s="1148"/>
      <c r="V45" s="1148"/>
      <c r="W45" s="581"/>
      <c r="X45" s="576"/>
      <c r="Y45" s="716"/>
      <c r="Z45" s="716"/>
      <c r="AA45" s="166">
        <f>IF(AE43,D27,"")</f>
      </c>
      <c r="AB45" s="1080"/>
      <c r="AC45" s="1001"/>
      <c r="AD45" s="1002"/>
      <c r="AE45" s="1000"/>
    </row>
    <row r="46" spans="1:31" s="219" customFormat="1" ht="12" customHeight="1">
      <c r="A46" s="1040"/>
      <c r="B46" s="1170"/>
      <c r="C46" s="1172"/>
      <c r="D46" s="1231"/>
      <c r="E46" s="1225"/>
      <c r="F46" s="1227"/>
      <c r="G46" s="564"/>
      <c r="H46" s="1148"/>
      <c r="I46" s="1148"/>
      <c r="J46" s="1149"/>
      <c r="K46" s="1181"/>
      <c r="L46" s="1150"/>
      <c r="M46" s="1150"/>
      <c r="N46" s="1150"/>
      <c r="O46" s="805"/>
      <c r="P46" s="1150"/>
      <c r="Q46" s="1150"/>
      <c r="R46" s="1150"/>
      <c r="S46" s="805"/>
      <c r="T46" s="1151"/>
      <c r="U46" s="1151"/>
      <c r="V46" s="1151"/>
      <c r="W46" s="1152"/>
      <c r="X46" s="575"/>
      <c r="Y46" s="716"/>
      <c r="Z46" s="716"/>
      <c r="AA46" s="167"/>
      <c r="AB46" s="1080"/>
      <c r="AC46" s="1001"/>
      <c r="AD46" s="1002"/>
      <c r="AE46" s="1000"/>
    </row>
    <row r="47" spans="1:31" s="219" customFormat="1" ht="12" customHeight="1">
      <c r="A47" s="1041"/>
      <c r="B47" s="1169"/>
      <c r="C47" s="1171"/>
      <c r="D47" s="1166"/>
      <c r="E47" s="1162"/>
      <c r="F47" s="1173"/>
      <c r="G47" s="797"/>
      <c r="H47" s="1151"/>
      <c r="I47" s="1151"/>
      <c r="J47" s="1152"/>
      <c r="K47" s="1182"/>
      <c r="L47" s="1175"/>
      <c r="M47" s="1175"/>
      <c r="N47" s="1175"/>
      <c r="O47" s="805"/>
      <c r="P47" s="1150"/>
      <c r="Q47" s="1150"/>
      <c r="R47" s="1150"/>
      <c r="S47" s="805"/>
      <c r="T47" s="1150"/>
      <c r="U47" s="1150"/>
      <c r="V47" s="1150"/>
      <c r="W47" s="1168"/>
      <c r="X47" s="574"/>
      <c r="Y47" s="716"/>
      <c r="Z47" s="716"/>
      <c r="AA47" s="168">
        <f>IF(AE43,D29,"")</f>
      </c>
      <c r="AB47" s="1080"/>
      <c r="AC47" s="1001"/>
      <c r="AD47" s="1002"/>
      <c r="AE47" s="1000"/>
    </row>
    <row r="48" spans="1:31" s="219" customFormat="1" ht="12" customHeight="1">
      <c r="A48" s="1040"/>
      <c r="B48" s="1170"/>
      <c r="C48" s="1172"/>
      <c r="D48" s="1167"/>
      <c r="E48" s="1163"/>
      <c r="F48" s="1174"/>
      <c r="G48" s="1150"/>
      <c r="H48" s="1150"/>
      <c r="I48" s="1150"/>
      <c r="J48" s="1150"/>
      <c r="K48" s="565"/>
      <c r="L48" s="1148"/>
      <c r="M48" s="1148"/>
      <c r="N48" s="1149"/>
      <c r="O48" s="808"/>
      <c r="P48" s="1150"/>
      <c r="Q48" s="1150"/>
      <c r="R48" s="1150"/>
      <c r="S48" s="805"/>
      <c r="T48" s="1150"/>
      <c r="U48" s="1150"/>
      <c r="V48" s="1150"/>
      <c r="W48" s="1168"/>
      <c r="X48" s="574"/>
      <c r="Y48" s="716"/>
      <c r="Z48" s="716"/>
      <c r="AA48" s="165"/>
      <c r="AB48" s="1080"/>
      <c r="AC48" s="1001"/>
      <c r="AD48" s="1002"/>
      <c r="AE48" s="1000"/>
    </row>
    <row r="49" spans="1:31" s="219" customFormat="1" ht="12" customHeight="1">
      <c r="A49" s="1041"/>
      <c r="B49" s="1169"/>
      <c r="C49" s="1171"/>
      <c r="D49" s="1166"/>
      <c r="E49" s="1162"/>
      <c r="F49" s="1164"/>
      <c r="G49" s="1175"/>
      <c r="H49" s="1175"/>
      <c r="I49" s="1175"/>
      <c r="J49" s="1175"/>
      <c r="K49" s="806"/>
      <c r="L49" s="1151"/>
      <c r="M49" s="1151"/>
      <c r="N49" s="1152"/>
      <c r="O49" s="808"/>
      <c r="P49" s="1150"/>
      <c r="Q49" s="1150"/>
      <c r="R49" s="1150"/>
      <c r="S49" s="805"/>
      <c r="T49" s="1150"/>
      <c r="U49" s="1150"/>
      <c r="V49" s="1150"/>
      <c r="W49" s="1168"/>
      <c r="X49" s="574"/>
      <c r="Y49" s="716"/>
      <c r="Z49" s="716"/>
      <c r="AA49" s="163">
        <v>5</v>
      </c>
      <c r="AB49" s="1080"/>
      <c r="AC49" s="1001"/>
      <c r="AD49" s="1002"/>
      <c r="AE49" s="1000"/>
    </row>
    <row r="50" spans="1:31" s="219" customFormat="1" ht="12" customHeight="1">
      <c r="A50" s="1040"/>
      <c r="B50" s="1170"/>
      <c r="C50" s="1172"/>
      <c r="D50" s="1167"/>
      <c r="E50" s="1163"/>
      <c r="F50" s="1165"/>
      <c r="G50" s="564"/>
      <c r="H50" s="1148"/>
      <c r="I50" s="1148"/>
      <c r="J50" s="1148"/>
      <c r="K50" s="807"/>
      <c r="L50" s="1153"/>
      <c r="M50" s="1153"/>
      <c r="N50" s="1177"/>
      <c r="O50" s="1181"/>
      <c r="P50" s="1150"/>
      <c r="Q50" s="1150"/>
      <c r="R50" s="1150"/>
      <c r="S50" s="805"/>
      <c r="T50" s="1150"/>
      <c r="U50" s="1150"/>
      <c r="V50" s="1150"/>
      <c r="W50" s="1168"/>
      <c r="X50" s="574"/>
      <c r="Y50" s="716"/>
      <c r="Z50" s="716"/>
      <c r="AA50" s="156" t="s">
        <v>3</v>
      </c>
      <c r="AB50" s="1080">
        <v>6</v>
      </c>
      <c r="AC50" s="1001">
        <v>34</v>
      </c>
      <c r="AD50" s="1002">
        <v>7</v>
      </c>
      <c r="AE50" s="1000" t="b">
        <v>0</v>
      </c>
    </row>
    <row r="51" spans="1:31" s="219" customFormat="1" ht="12" customHeight="1">
      <c r="A51" s="1041"/>
      <c r="B51" s="1169"/>
      <c r="C51" s="1171"/>
      <c r="D51" s="1166"/>
      <c r="E51" s="1162"/>
      <c r="F51" s="1173"/>
      <c r="G51" s="797"/>
      <c r="H51" s="1151"/>
      <c r="I51" s="1151"/>
      <c r="J51" s="1151"/>
      <c r="K51" s="807"/>
      <c r="L51" s="1153"/>
      <c r="M51" s="1153"/>
      <c r="N51" s="1177"/>
      <c r="O51" s="1182"/>
      <c r="P51" s="1175"/>
      <c r="Q51" s="1175"/>
      <c r="R51" s="1175"/>
      <c r="S51" s="805"/>
      <c r="T51" s="1150"/>
      <c r="U51" s="1150"/>
      <c r="V51" s="1150"/>
      <c r="W51" s="1168"/>
      <c r="X51" s="574"/>
      <c r="Y51" s="716"/>
      <c r="Z51" s="716"/>
      <c r="AA51" s="164"/>
      <c r="AB51" s="1080"/>
      <c r="AC51" s="1001"/>
      <c r="AD51" s="1002"/>
      <c r="AE51" s="1000"/>
    </row>
    <row r="52" spans="1:31" s="219" customFormat="1" ht="12" customHeight="1">
      <c r="A52" s="1040"/>
      <c r="B52" s="1170"/>
      <c r="C52" s="1172"/>
      <c r="D52" s="1167"/>
      <c r="E52" s="1163"/>
      <c r="F52" s="1174"/>
      <c r="G52" s="1150"/>
      <c r="H52" s="1150"/>
      <c r="I52" s="1150"/>
      <c r="J52" s="1150"/>
      <c r="K52" s="805"/>
      <c r="L52" s="1153"/>
      <c r="M52" s="1153"/>
      <c r="N52" s="1177"/>
      <c r="O52" s="579"/>
      <c r="P52" s="1148"/>
      <c r="Q52" s="1148"/>
      <c r="R52" s="1149"/>
      <c r="S52" s="808"/>
      <c r="T52" s="1150"/>
      <c r="U52" s="1150"/>
      <c r="V52" s="1150"/>
      <c r="W52" s="1168"/>
      <c r="X52" s="574"/>
      <c r="Y52" s="716"/>
      <c r="Z52" s="716"/>
      <c r="AA52" s="166">
        <f>IF(AE50,D31,"")</f>
      </c>
      <c r="AB52" s="1080"/>
      <c r="AC52" s="1001"/>
      <c r="AD52" s="1002"/>
      <c r="AE52" s="1000"/>
    </row>
    <row r="53" spans="1:31" s="219" customFormat="1" ht="12" customHeight="1">
      <c r="A53" s="1041"/>
      <c r="B53" s="1169"/>
      <c r="C53" s="1171"/>
      <c r="D53" s="1166"/>
      <c r="E53" s="1162"/>
      <c r="F53" s="1164"/>
      <c r="G53" s="1175"/>
      <c r="H53" s="1175"/>
      <c r="I53" s="1175"/>
      <c r="J53" s="1175"/>
      <c r="K53" s="805"/>
      <c r="L53" s="1153"/>
      <c r="M53" s="1153"/>
      <c r="N53" s="1177"/>
      <c r="O53" s="230"/>
      <c r="P53" s="1151"/>
      <c r="Q53" s="1151"/>
      <c r="R53" s="1152"/>
      <c r="S53" s="808"/>
      <c r="T53" s="1150"/>
      <c r="U53" s="1150"/>
      <c r="V53" s="1150"/>
      <c r="W53" s="1168"/>
      <c r="X53" s="574"/>
      <c r="Y53" s="716"/>
      <c r="Z53" s="716"/>
      <c r="AA53" s="167" t="s">
        <v>2</v>
      </c>
      <c r="AB53" s="1080"/>
      <c r="AC53" s="1001"/>
      <c r="AD53" s="1002"/>
      <c r="AE53" s="1000"/>
    </row>
    <row r="54" spans="1:31" s="219" customFormat="1" ht="12" customHeight="1">
      <c r="A54" s="1040"/>
      <c r="B54" s="1170"/>
      <c r="C54" s="1172"/>
      <c r="D54" s="1167"/>
      <c r="E54" s="1163"/>
      <c r="F54" s="1165"/>
      <c r="G54" s="564"/>
      <c r="H54" s="1148"/>
      <c r="I54" s="1148"/>
      <c r="J54" s="1149"/>
      <c r="K54" s="1181"/>
      <c r="L54" s="1150"/>
      <c r="M54" s="1150"/>
      <c r="N54" s="1150"/>
      <c r="O54" s="806"/>
      <c r="P54" s="1153"/>
      <c r="Q54" s="1153"/>
      <c r="R54" s="1168"/>
      <c r="S54" s="806"/>
      <c r="T54" s="1150"/>
      <c r="U54" s="1150"/>
      <c r="V54" s="1150"/>
      <c r="W54" s="1168"/>
      <c r="X54" s="574"/>
      <c r="Y54" s="716"/>
      <c r="Z54" s="716"/>
      <c r="AA54" s="168">
        <f>IF(AE50,D33,"")</f>
      </c>
      <c r="AB54" s="1080"/>
      <c r="AC54" s="1001"/>
      <c r="AD54" s="1002"/>
      <c r="AE54" s="1000"/>
    </row>
    <row r="55" spans="1:31" s="219" customFormat="1" ht="12" customHeight="1">
      <c r="A55" s="1041"/>
      <c r="B55" s="1169"/>
      <c r="C55" s="1171"/>
      <c r="D55" s="1230"/>
      <c r="E55" s="1224"/>
      <c r="F55" s="1228"/>
      <c r="G55" s="797"/>
      <c r="H55" s="1151"/>
      <c r="I55" s="1151"/>
      <c r="J55" s="1152"/>
      <c r="K55" s="1182"/>
      <c r="L55" s="1175"/>
      <c r="M55" s="1175"/>
      <c r="N55" s="1175"/>
      <c r="O55" s="806"/>
      <c r="P55" s="1150"/>
      <c r="Q55" s="1150"/>
      <c r="R55" s="1168"/>
      <c r="S55" s="806"/>
      <c r="T55" s="1150"/>
      <c r="U55" s="1150"/>
      <c r="V55" s="1150"/>
      <c r="W55" s="1168"/>
      <c r="X55" s="574"/>
      <c r="Y55" s="716"/>
      <c r="Z55" s="716"/>
      <c r="AA55" s="165"/>
      <c r="AB55" s="1080"/>
      <c r="AC55" s="1001"/>
      <c r="AD55" s="1002"/>
      <c r="AE55" s="1000"/>
    </row>
    <row r="56" spans="1:31" s="219" customFormat="1" ht="12" customHeight="1">
      <c r="A56" s="1040"/>
      <c r="B56" s="1170"/>
      <c r="C56" s="1172"/>
      <c r="D56" s="1231"/>
      <c r="E56" s="1225"/>
      <c r="F56" s="1229"/>
      <c r="G56" s="1150"/>
      <c r="H56" s="1150"/>
      <c r="I56" s="1150"/>
      <c r="J56" s="1150"/>
      <c r="K56" s="565"/>
      <c r="L56" s="1148"/>
      <c r="M56" s="1148"/>
      <c r="N56" s="1148"/>
      <c r="O56" s="807"/>
      <c r="P56" s="1150"/>
      <c r="Q56" s="1150"/>
      <c r="R56" s="1168"/>
      <c r="S56" s="806"/>
      <c r="T56" s="1150"/>
      <c r="U56" s="1150"/>
      <c r="V56" s="1150"/>
      <c r="W56" s="1168"/>
      <c r="X56" s="574"/>
      <c r="Y56" s="716"/>
      <c r="Z56" s="716"/>
      <c r="AA56" s="163">
        <v>6</v>
      </c>
      <c r="AB56" s="1080"/>
      <c r="AC56" s="1001"/>
      <c r="AD56" s="1002"/>
      <c r="AE56" s="1000"/>
    </row>
    <row r="57" spans="1:31" s="219" customFormat="1" ht="12" customHeight="1">
      <c r="A57" s="1176"/>
      <c r="B57" s="1169"/>
      <c r="C57" s="1171"/>
      <c r="D57" s="1166"/>
      <c r="E57" s="1162"/>
      <c r="F57" s="1164"/>
      <c r="G57" s="1175"/>
      <c r="H57" s="1175"/>
      <c r="I57" s="1175"/>
      <c r="J57" s="1175"/>
      <c r="K57" s="806"/>
      <c r="L57" s="1151"/>
      <c r="M57" s="1151"/>
      <c r="N57" s="1151"/>
      <c r="O57" s="807"/>
      <c r="P57" s="1150"/>
      <c r="Q57" s="1150"/>
      <c r="R57" s="1168"/>
      <c r="S57" s="806"/>
      <c r="T57" s="1150"/>
      <c r="U57" s="1150"/>
      <c r="V57" s="1150"/>
      <c r="W57" s="1168"/>
      <c r="X57" s="574"/>
      <c r="Y57" s="716"/>
      <c r="Z57" s="716"/>
      <c r="AA57" s="156" t="s">
        <v>3</v>
      </c>
      <c r="AB57" s="1080">
        <v>7</v>
      </c>
      <c r="AC57" s="1001">
        <v>38</v>
      </c>
      <c r="AD57" s="1002">
        <v>7</v>
      </c>
      <c r="AE57" s="1000" t="b">
        <v>0</v>
      </c>
    </row>
    <row r="58" spans="1:31" s="219" customFormat="1" ht="12" customHeight="1">
      <c r="A58" s="1047"/>
      <c r="B58" s="1170"/>
      <c r="C58" s="1172"/>
      <c r="D58" s="1167"/>
      <c r="E58" s="1163"/>
      <c r="F58" s="1165"/>
      <c r="G58" s="564"/>
      <c r="H58" s="1148"/>
      <c r="I58" s="1148"/>
      <c r="J58" s="1148"/>
      <c r="K58" s="807"/>
      <c r="L58" s="1153"/>
      <c r="M58" s="1153"/>
      <c r="N58" s="1153"/>
      <c r="O58" s="228"/>
      <c r="P58" s="1150"/>
      <c r="Q58" s="1150"/>
      <c r="R58" s="1168"/>
      <c r="S58" s="1181"/>
      <c r="T58" s="1150"/>
      <c r="U58" s="1150"/>
      <c r="V58" s="1150"/>
      <c r="W58" s="1168"/>
      <c r="X58" s="574"/>
      <c r="Y58" s="716"/>
      <c r="Z58" s="716"/>
      <c r="AA58" s="157"/>
      <c r="AB58" s="1080"/>
      <c r="AC58" s="1001"/>
      <c r="AD58" s="1002"/>
      <c r="AE58" s="1000"/>
    </row>
    <row r="59" spans="1:31" s="219" customFormat="1" ht="12" customHeight="1">
      <c r="A59" s="1176"/>
      <c r="B59" s="1169"/>
      <c r="C59" s="1171"/>
      <c r="D59" s="1166"/>
      <c r="E59" s="1162"/>
      <c r="F59" s="1173"/>
      <c r="G59" s="797"/>
      <c r="H59" s="1151"/>
      <c r="I59" s="1151"/>
      <c r="J59" s="1151"/>
      <c r="K59" s="807"/>
      <c r="L59" s="1153"/>
      <c r="M59" s="1153"/>
      <c r="N59" s="1153"/>
      <c r="O59" s="228"/>
      <c r="P59" s="1150"/>
      <c r="Q59" s="1150"/>
      <c r="R59" s="1168"/>
      <c r="S59" s="1182"/>
      <c r="T59" s="1175"/>
      <c r="U59" s="1175"/>
      <c r="V59" s="1175"/>
      <c r="W59" s="1185"/>
      <c r="X59" s="574"/>
      <c r="Y59" s="716"/>
      <c r="Z59" s="716"/>
      <c r="AA59" s="166">
        <f>IF(AE57,D35,"")</f>
      </c>
      <c r="AB59" s="1080"/>
      <c r="AC59" s="1001"/>
      <c r="AD59" s="1002"/>
      <c r="AE59" s="1000"/>
    </row>
    <row r="60" spans="1:31" s="219" customFormat="1" ht="12" customHeight="1">
      <c r="A60" s="1047"/>
      <c r="B60" s="1170"/>
      <c r="C60" s="1172"/>
      <c r="D60" s="1167"/>
      <c r="E60" s="1163"/>
      <c r="F60" s="1174"/>
      <c r="G60" s="1150"/>
      <c r="H60" s="1150"/>
      <c r="I60" s="1150"/>
      <c r="J60" s="1150"/>
      <c r="K60" s="805"/>
      <c r="L60" s="1153"/>
      <c r="M60" s="1153"/>
      <c r="N60" s="1153"/>
      <c r="O60" s="228"/>
      <c r="P60" s="1150"/>
      <c r="Q60" s="1150"/>
      <c r="R60" s="1168"/>
      <c r="S60" s="565"/>
      <c r="T60" s="1148"/>
      <c r="U60" s="1148"/>
      <c r="V60" s="1148"/>
      <c r="W60" s="1148"/>
      <c r="X60" s="575"/>
      <c r="Y60" s="716"/>
      <c r="Z60" s="716"/>
      <c r="AA60" s="167" t="s">
        <v>2</v>
      </c>
      <c r="AB60" s="1080"/>
      <c r="AC60" s="1001"/>
      <c r="AD60" s="1002"/>
      <c r="AE60" s="1000"/>
    </row>
    <row r="61" spans="1:31" s="219" customFormat="1" ht="12" customHeight="1">
      <c r="A61" s="1041"/>
      <c r="B61" s="1169"/>
      <c r="C61" s="1171"/>
      <c r="D61" s="1230"/>
      <c r="E61" s="1224"/>
      <c r="F61" s="1226"/>
      <c r="G61" s="1175"/>
      <c r="H61" s="1175"/>
      <c r="I61" s="1175"/>
      <c r="J61" s="1175"/>
      <c r="K61" s="805"/>
      <c r="L61" s="1153"/>
      <c r="M61" s="1153"/>
      <c r="N61" s="1153"/>
      <c r="O61" s="228"/>
      <c r="P61" s="1150"/>
      <c r="Q61" s="1150"/>
      <c r="R61" s="1168"/>
      <c r="S61" s="806"/>
      <c r="T61" s="1151"/>
      <c r="U61" s="1151"/>
      <c r="V61" s="1151"/>
      <c r="W61" s="1151"/>
      <c r="X61" s="575"/>
      <c r="Y61" s="716"/>
      <c r="Z61" s="716"/>
      <c r="AA61" s="168">
        <f>IF(AE57,D37,"")</f>
      </c>
      <c r="AB61" s="1080"/>
      <c r="AC61" s="1001"/>
      <c r="AD61" s="1002"/>
      <c r="AE61" s="1000"/>
    </row>
    <row r="62" spans="1:31" s="219" customFormat="1" ht="12" customHeight="1">
      <c r="A62" s="1040"/>
      <c r="B62" s="1170"/>
      <c r="C62" s="1172"/>
      <c r="D62" s="1231"/>
      <c r="E62" s="1225"/>
      <c r="F62" s="1227"/>
      <c r="G62" s="564"/>
      <c r="H62" s="1148"/>
      <c r="I62" s="1148"/>
      <c r="J62" s="1149"/>
      <c r="K62" s="1181"/>
      <c r="L62" s="1150"/>
      <c r="M62" s="1150"/>
      <c r="N62" s="1150"/>
      <c r="O62" s="805"/>
      <c r="P62" s="1150"/>
      <c r="Q62" s="1150"/>
      <c r="R62" s="1168"/>
      <c r="S62" s="806"/>
      <c r="T62" s="1150"/>
      <c r="U62" s="1150"/>
      <c r="V62" s="1150"/>
      <c r="W62" s="1150"/>
      <c r="X62" s="575"/>
      <c r="Y62" s="716"/>
      <c r="Z62" s="716"/>
      <c r="AA62" s="162"/>
      <c r="AB62" s="1080"/>
      <c r="AC62" s="1001"/>
      <c r="AD62" s="1002"/>
      <c r="AE62" s="1000"/>
    </row>
    <row r="63" spans="1:31" s="219" customFormat="1" ht="12" customHeight="1">
      <c r="A63" s="1041"/>
      <c r="B63" s="1169"/>
      <c r="C63" s="1171"/>
      <c r="D63" s="1166"/>
      <c r="E63" s="1162"/>
      <c r="F63" s="1173"/>
      <c r="G63" s="797"/>
      <c r="H63" s="1151"/>
      <c r="I63" s="1151"/>
      <c r="J63" s="1152"/>
      <c r="K63" s="1182"/>
      <c r="L63" s="1175"/>
      <c r="M63" s="1175"/>
      <c r="N63" s="1175"/>
      <c r="O63" s="805"/>
      <c r="P63" s="1150"/>
      <c r="Q63" s="1150"/>
      <c r="R63" s="1168"/>
      <c r="S63" s="806"/>
      <c r="T63" s="1150"/>
      <c r="U63" s="1150"/>
      <c r="V63" s="1150"/>
      <c r="W63" s="1150"/>
      <c r="X63" s="575"/>
      <c r="Y63" s="716"/>
      <c r="Z63" s="716"/>
      <c r="AA63" s="163">
        <v>7</v>
      </c>
      <c r="AB63" s="1080"/>
      <c r="AC63" s="1001"/>
      <c r="AD63" s="1002"/>
      <c r="AE63" s="1000"/>
    </row>
    <row r="64" spans="1:31" s="219" customFormat="1" ht="12" customHeight="1">
      <c r="A64" s="1040"/>
      <c r="B64" s="1170"/>
      <c r="C64" s="1172"/>
      <c r="D64" s="1167"/>
      <c r="E64" s="1163"/>
      <c r="F64" s="1174"/>
      <c r="G64" s="1150"/>
      <c r="H64" s="1150"/>
      <c r="I64" s="1150"/>
      <c r="J64" s="1150"/>
      <c r="K64" s="565"/>
      <c r="L64" s="1148"/>
      <c r="M64" s="1148"/>
      <c r="N64" s="1149"/>
      <c r="O64" s="808"/>
      <c r="P64" s="1150"/>
      <c r="Q64" s="1150"/>
      <c r="R64" s="1168"/>
      <c r="S64" s="806"/>
      <c r="T64" s="1150"/>
      <c r="U64" s="1150"/>
      <c r="V64" s="1150"/>
      <c r="W64" s="1150"/>
      <c r="X64" s="575"/>
      <c r="Y64" s="716"/>
      <c r="Z64" s="716"/>
      <c r="AA64" s="156" t="s">
        <v>3</v>
      </c>
      <c r="AB64" s="1080">
        <v>8</v>
      </c>
      <c r="AC64" s="1001">
        <v>42</v>
      </c>
      <c r="AD64" s="1002">
        <v>7</v>
      </c>
      <c r="AE64" s="1000" t="b">
        <v>0</v>
      </c>
    </row>
    <row r="65" spans="1:31" s="219" customFormat="1" ht="12" customHeight="1">
      <c r="A65" s="1041"/>
      <c r="B65" s="1169"/>
      <c r="C65" s="1171"/>
      <c r="D65" s="1166"/>
      <c r="E65" s="1162"/>
      <c r="F65" s="1164"/>
      <c r="G65" s="1175"/>
      <c r="H65" s="1175"/>
      <c r="I65" s="1175"/>
      <c r="J65" s="1175"/>
      <c r="K65" s="806"/>
      <c r="L65" s="1151"/>
      <c r="M65" s="1151"/>
      <c r="N65" s="1152"/>
      <c r="O65" s="808"/>
      <c r="P65" s="1150"/>
      <c r="Q65" s="1150"/>
      <c r="R65" s="1168"/>
      <c r="S65" s="806"/>
      <c r="T65" s="1150"/>
      <c r="U65" s="1150"/>
      <c r="V65" s="1150"/>
      <c r="W65" s="1150"/>
      <c r="X65" s="575"/>
      <c r="Y65" s="716"/>
      <c r="Z65" s="716"/>
      <c r="AA65" s="164"/>
      <c r="AB65" s="1080"/>
      <c r="AC65" s="1001"/>
      <c r="AD65" s="1002"/>
      <c r="AE65" s="1000"/>
    </row>
    <row r="66" spans="1:31" s="219" customFormat="1" ht="12" customHeight="1">
      <c r="A66" s="1040"/>
      <c r="B66" s="1170"/>
      <c r="C66" s="1172"/>
      <c r="D66" s="1167"/>
      <c r="E66" s="1163"/>
      <c r="F66" s="1165"/>
      <c r="G66" s="564"/>
      <c r="H66" s="1148"/>
      <c r="I66" s="1148"/>
      <c r="J66" s="1148"/>
      <c r="K66" s="807"/>
      <c r="L66" s="1153"/>
      <c r="M66" s="1153"/>
      <c r="N66" s="1177"/>
      <c r="O66" s="1181"/>
      <c r="P66" s="1150"/>
      <c r="Q66" s="1150"/>
      <c r="R66" s="1150"/>
      <c r="S66" s="806"/>
      <c r="T66" s="1150"/>
      <c r="U66" s="1150"/>
      <c r="V66" s="1150"/>
      <c r="W66" s="1150"/>
      <c r="X66" s="575"/>
      <c r="Y66" s="716"/>
      <c r="Z66" s="716"/>
      <c r="AA66" s="166">
        <f>IF(AE64,D39,"")</f>
      </c>
      <c r="AB66" s="1080"/>
      <c r="AC66" s="1001"/>
      <c r="AD66" s="1002"/>
      <c r="AE66" s="1000"/>
    </row>
    <row r="67" spans="1:31" s="219" customFormat="1" ht="12" customHeight="1">
      <c r="A67" s="1041"/>
      <c r="B67" s="1169"/>
      <c r="C67" s="1171"/>
      <c r="D67" s="1166"/>
      <c r="E67" s="1162"/>
      <c r="F67" s="1173"/>
      <c r="G67" s="797"/>
      <c r="H67" s="1151"/>
      <c r="I67" s="1151"/>
      <c r="J67" s="1151"/>
      <c r="K67" s="807"/>
      <c r="L67" s="1153"/>
      <c r="M67" s="1153"/>
      <c r="N67" s="1177"/>
      <c r="O67" s="1182"/>
      <c r="P67" s="1175"/>
      <c r="Q67" s="1175"/>
      <c r="R67" s="1175"/>
      <c r="S67" s="806"/>
      <c r="T67" s="1150"/>
      <c r="U67" s="1150"/>
      <c r="V67" s="1150"/>
      <c r="W67" s="1150"/>
      <c r="X67" s="575"/>
      <c r="Y67" s="716"/>
      <c r="Z67" s="716"/>
      <c r="AA67" s="167"/>
      <c r="AB67" s="1080"/>
      <c r="AC67" s="1001"/>
      <c r="AD67" s="1002"/>
      <c r="AE67" s="1000"/>
    </row>
    <row r="68" spans="1:31" s="219" customFormat="1" ht="12" customHeight="1">
      <c r="A68" s="1040"/>
      <c r="B68" s="1170"/>
      <c r="C68" s="1172"/>
      <c r="D68" s="1167"/>
      <c r="E68" s="1163"/>
      <c r="F68" s="1174"/>
      <c r="G68" s="1150"/>
      <c r="H68" s="1150"/>
      <c r="I68" s="1150"/>
      <c r="J68" s="1150"/>
      <c r="K68" s="805"/>
      <c r="L68" s="1153"/>
      <c r="M68" s="1153"/>
      <c r="N68" s="1177"/>
      <c r="O68" s="579"/>
      <c r="P68" s="1148"/>
      <c r="Q68" s="1148"/>
      <c r="R68" s="1148"/>
      <c r="S68" s="807"/>
      <c r="T68" s="1150"/>
      <c r="U68" s="1150"/>
      <c r="V68" s="1150"/>
      <c r="W68" s="1178"/>
      <c r="X68" s="574"/>
      <c r="Y68" s="716"/>
      <c r="Z68" s="716"/>
      <c r="AA68" s="168">
        <f>IF(AE64,D41,"")</f>
      </c>
      <c r="AB68" s="1080"/>
      <c r="AC68" s="1001"/>
      <c r="AD68" s="1002"/>
      <c r="AE68" s="1000"/>
    </row>
    <row r="69" spans="1:31" s="219" customFormat="1" ht="12" customHeight="1">
      <c r="A69" s="1041"/>
      <c r="B69" s="1169"/>
      <c r="C69" s="1171"/>
      <c r="D69" s="1166"/>
      <c r="E69" s="1162"/>
      <c r="F69" s="1164"/>
      <c r="G69" s="1175"/>
      <c r="H69" s="1175"/>
      <c r="I69" s="1175"/>
      <c r="J69" s="1175"/>
      <c r="K69" s="805"/>
      <c r="L69" s="1153"/>
      <c r="M69" s="1153"/>
      <c r="N69" s="1177"/>
      <c r="O69" s="230"/>
      <c r="P69" s="1151"/>
      <c r="Q69" s="1151"/>
      <c r="R69" s="1151"/>
      <c r="S69" s="807"/>
      <c r="T69" s="1150"/>
      <c r="U69" s="1150"/>
      <c r="V69" s="1150"/>
      <c r="W69" s="1178"/>
      <c r="X69" s="574"/>
      <c r="Y69" s="716"/>
      <c r="Z69" s="716"/>
      <c r="AA69" s="165"/>
      <c r="AB69" s="1080"/>
      <c r="AC69" s="1001"/>
      <c r="AD69" s="1002"/>
      <c r="AE69" s="1000"/>
    </row>
    <row r="70" spans="1:31" s="219" customFormat="1" ht="12" customHeight="1">
      <c r="A70" s="1040"/>
      <c r="B70" s="1170"/>
      <c r="C70" s="1172"/>
      <c r="D70" s="1167"/>
      <c r="E70" s="1163"/>
      <c r="F70" s="1165"/>
      <c r="G70" s="564"/>
      <c r="H70" s="1148"/>
      <c r="I70" s="1148"/>
      <c r="J70" s="1149"/>
      <c r="K70" s="1181"/>
      <c r="L70" s="1150"/>
      <c r="M70" s="1150"/>
      <c r="N70" s="1150"/>
      <c r="O70" s="806"/>
      <c r="P70" s="1153"/>
      <c r="Q70" s="1153"/>
      <c r="R70" s="1150"/>
      <c r="S70" s="805"/>
      <c r="T70" s="1150"/>
      <c r="U70" s="1150"/>
      <c r="V70" s="1150"/>
      <c r="W70" s="1178"/>
      <c r="X70" s="574"/>
      <c r="Y70" s="716"/>
      <c r="Z70" s="716"/>
      <c r="AA70" s="163">
        <v>8</v>
      </c>
      <c r="AB70" s="1080"/>
      <c r="AC70" s="1001"/>
      <c r="AD70" s="1002"/>
      <c r="AE70" s="1000"/>
    </row>
    <row r="71" spans="1:31" s="219" customFormat="1" ht="12" customHeight="1">
      <c r="A71" s="1041"/>
      <c r="B71" s="1169"/>
      <c r="C71" s="1171"/>
      <c r="D71" s="1230"/>
      <c r="E71" s="1224"/>
      <c r="F71" s="1228"/>
      <c r="G71" s="797"/>
      <c r="H71" s="1151"/>
      <c r="I71" s="1151"/>
      <c r="J71" s="1152"/>
      <c r="K71" s="1182"/>
      <c r="L71" s="1175"/>
      <c r="M71" s="1175"/>
      <c r="N71" s="1175"/>
      <c r="O71" s="806"/>
      <c r="P71" s="1150"/>
      <c r="Q71" s="1150"/>
      <c r="R71" s="1150"/>
      <c r="S71" s="805"/>
      <c r="T71" s="1150"/>
      <c r="U71" s="1150"/>
      <c r="V71" s="1150"/>
      <c r="W71" s="1178"/>
      <c r="X71" s="574"/>
      <c r="Y71" s="716"/>
      <c r="Z71" s="716"/>
      <c r="AA71" s="156" t="s">
        <v>3</v>
      </c>
      <c r="AB71" s="1080">
        <v>9</v>
      </c>
      <c r="AC71" s="1001">
        <v>46</v>
      </c>
      <c r="AD71" s="1002">
        <v>7</v>
      </c>
      <c r="AE71" s="1000" t="b">
        <v>0</v>
      </c>
    </row>
    <row r="72" spans="1:31" s="219" customFormat="1" ht="12" customHeight="1">
      <c r="A72" s="1040"/>
      <c r="B72" s="1170"/>
      <c r="C72" s="1172"/>
      <c r="D72" s="1231"/>
      <c r="E72" s="1225"/>
      <c r="F72" s="1229"/>
      <c r="G72" s="1150"/>
      <c r="H72" s="1150"/>
      <c r="I72" s="1150"/>
      <c r="J72" s="1150"/>
      <c r="K72" s="565"/>
      <c r="L72" s="1148"/>
      <c r="M72" s="1148"/>
      <c r="N72" s="1148"/>
      <c r="O72" s="807"/>
      <c r="P72" s="1150"/>
      <c r="Q72" s="1150"/>
      <c r="R72" s="1150"/>
      <c r="S72" s="805"/>
      <c r="T72" s="1150"/>
      <c r="U72" s="1150"/>
      <c r="V72" s="1150"/>
      <c r="W72" s="1178"/>
      <c r="X72" s="574"/>
      <c r="Y72" s="716"/>
      <c r="Z72" s="716"/>
      <c r="AA72" s="164"/>
      <c r="AB72" s="1080"/>
      <c r="AC72" s="1001"/>
      <c r="AD72" s="1002"/>
      <c r="AE72" s="1000"/>
    </row>
    <row r="73" spans="1:31" s="219" customFormat="1" ht="12" customHeight="1">
      <c r="A73" s="1176"/>
      <c r="B73" s="1169"/>
      <c r="C73" s="1171"/>
      <c r="D73" s="1166"/>
      <c r="E73" s="1162"/>
      <c r="F73" s="1164"/>
      <c r="G73" s="1175"/>
      <c r="H73" s="1175"/>
      <c r="I73" s="1175"/>
      <c r="J73" s="1175"/>
      <c r="K73" s="806"/>
      <c r="L73" s="1151"/>
      <c r="M73" s="1151"/>
      <c r="N73" s="1151"/>
      <c r="O73" s="807"/>
      <c r="P73" s="1150"/>
      <c r="Q73" s="1150"/>
      <c r="R73" s="1150"/>
      <c r="S73" s="805"/>
      <c r="T73" s="1150"/>
      <c r="U73" s="1150"/>
      <c r="V73" s="1150"/>
      <c r="W73" s="1150"/>
      <c r="X73" s="574"/>
      <c r="Y73" s="716"/>
      <c r="Z73" s="716"/>
      <c r="AA73" s="166">
        <f>IF(AE71,D43,"")</f>
      </c>
      <c r="AB73" s="1080"/>
      <c r="AC73" s="1001"/>
      <c r="AD73" s="1002"/>
      <c r="AE73" s="1000"/>
    </row>
    <row r="74" spans="1:31" s="219" customFormat="1" ht="12" customHeight="1">
      <c r="A74" s="1047"/>
      <c r="B74" s="1170"/>
      <c r="C74" s="1172"/>
      <c r="D74" s="1167"/>
      <c r="E74" s="1163"/>
      <c r="F74" s="1165"/>
      <c r="G74" s="564"/>
      <c r="H74" s="1148"/>
      <c r="I74" s="1148"/>
      <c r="J74" s="1148"/>
      <c r="K74" s="807"/>
      <c r="L74" s="1153"/>
      <c r="M74" s="1153"/>
      <c r="N74" s="1153"/>
      <c r="O74" s="228"/>
      <c r="P74" s="822"/>
      <c r="Q74" s="822"/>
      <c r="R74" s="809"/>
      <c r="S74" s="809"/>
      <c r="T74" s="809"/>
      <c r="U74" s="809"/>
      <c r="V74" s="809"/>
      <c r="W74" s="822"/>
      <c r="X74" s="574"/>
      <c r="Y74" s="716"/>
      <c r="Z74" s="716"/>
      <c r="AA74" s="167"/>
      <c r="AB74" s="1080"/>
      <c r="AC74" s="1001"/>
      <c r="AD74" s="1002"/>
      <c r="AE74" s="1000"/>
    </row>
    <row r="75" spans="1:31" s="219" customFormat="1" ht="12" customHeight="1">
      <c r="A75" s="231"/>
      <c r="B75" s="575"/>
      <c r="C75" s="199"/>
      <c r="D75" s="810"/>
      <c r="E75" s="811"/>
      <c r="F75" s="797"/>
      <c r="G75" s="232"/>
      <c r="H75" s="1151"/>
      <c r="I75" s="1151"/>
      <c r="J75" s="807"/>
      <c r="K75" s="807"/>
      <c r="L75" s="228"/>
      <c r="M75" s="228"/>
      <c r="N75" s="1203"/>
      <c r="O75" s="1222"/>
      <c r="P75" s="1218"/>
      <c r="Q75" s="1218"/>
      <c r="R75" s="1218"/>
      <c r="S75" s="1218"/>
      <c r="T75" s="1219"/>
      <c r="U75" s="1197"/>
      <c r="V75" s="1198"/>
      <c r="W75" s="1199"/>
      <c r="X75" s="574"/>
      <c r="Y75" s="716"/>
      <c r="Z75" s="716"/>
      <c r="AA75" s="168">
        <f>IF(AE71,D45,"")</f>
      </c>
      <c r="AB75" s="1080"/>
      <c r="AC75" s="1001"/>
      <c r="AD75" s="1002"/>
      <c r="AE75" s="1000"/>
    </row>
    <row r="76" spans="1:31" ht="12" customHeight="1">
      <c r="A76" s="239"/>
      <c r="B76" s="239"/>
      <c r="C76" s="205"/>
      <c r="D76" s="1160"/>
      <c r="E76" s="1160"/>
      <c r="F76" s="1160"/>
      <c r="G76" s="812"/>
      <c r="H76" s="1208"/>
      <c r="I76" s="1208"/>
      <c r="J76" s="1208"/>
      <c r="K76" s="813"/>
      <c r="L76" s="262"/>
      <c r="M76" s="238"/>
      <c r="N76" s="1203"/>
      <c r="O76" s="1222"/>
      <c r="P76" s="1220"/>
      <c r="Q76" s="1220"/>
      <c r="R76" s="1220"/>
      <c r="S76" s="1220"/>
      <c r="T76" s="1221"/>
      <c r="U76" s="1200"/>
      <c r="V76" s="1201"/>
      <c r="W76" s="1202"/>
      <c r="X76" s="239"/>
      <c r="Y76" s="239"/>
      <c r="Z76" s="239"/>
      <c r="AA76" s="165"/>
      <c r="AB76" s="1080"/>
      <c r="AC76" s="1001"/>
      <c r="AD76" s="1002"/>
      <c r="AE76" s="1000"/>
    </row>
    <row r="77" spans="1:31" ht="12" customHeight="1">
      <c r="A77" s="239"/>
      <c r="B77" s="823"/>
      <c r="C77" s="200"/>
      <c r="D77" s="1161"/>
      <c r="E77" s="1161"/>
      <c r="F77" s="1161"/>
      <c r="G77" s="1158"/>
      <c r="H77" s="1158"/>
      <c r="I77" s="1158"/>
      <c r="J77" s="1158"/>
      <c r="K77" s="814"/>
      <c r="L77" s="266"/>
      <c r="M77" s="484"/>
      <c r="N77" s="236"/>
      <c r="O77" s="236"/>
      <c r="P77" s="1195"/>
      <c r="Q77" s="1195"/>
      <c r="R77" s="1195"/>
      <c r="S77" s="1195"/>
      <c r="T77" s="1196"/>
      <c r="U77" s="1192"/>
      <c r="V77" s="1193"/>
      <c r="W77" s="1194"/>
      <c r="X77" s="239"/>
      <c r="Y77" s="239"/>
      <c r="Z77" s="239"/>
      <c r="AA77" s="163">
        <v>9</v>
      </c>
      <c r="AB77" s="1080"/>
      <c r="AC77" s="1001"/>
      <c r="AD77" s="1002"/>
      <c r="AE77" s="1000"/>
    </row>
    <row r="78" spans="1:31" ht="12" customHeight="1">
      <c r="A78" s="239"/>
      <c r="B78" s="824"/>
      <c r="C78" s="546"/>
      <c r="D78" s="1204"/>
      <c r="E78" s="1204"/>
      <c r="F78" s="1205"/>
      <c r="G78" s="1159"/>
      <c r="H78" s="1159"/>
      <c r="I78" s="1159"/>
      <c r="J78" s="1159"/>
      <c r="K78" s="794"/>
      <c r="L78" s="1207"/>
      <c r="M78" s="577"/>
      <c r="N78" s="236"/>
      <c r="O78" s="236"/>
      <c r="P78" s="1195"/>
      <c r="Q78" s="1195"/>
      <c r="R78" s="1195"/>
      <c r="S78" s="1195"/>
      <c r="T78" s="1196"/>
      <c r="U78" s="1192"/>
      <c r="V78" s="1193"/>
      <c r="W78" s="1194"/>
      <c r="X78" s="239"/>
      <c r="Y78" s="239"/>
      <c r="Z78" s="239"/>
      <c r="AA78" s="156" t="s">
        <v>3</v>
      </c>
      <c r="AB78" s="1080">
        <v>10</v>
      </c>
      <c r="AC78" s="1001">
        <v>50</v>
      </c>
      <c r="AD78" s="1002">
        <v>7</v>
      </c>
      <c r="AE78" s="1000" t="b">
        <v>0</v>
      </c>
    </row>
    <row r="79" spans="1:31" ht="12" customHeight="1">
      <c r="A79" s="239"/>
      <c r="B79" s="823"/>
      <c r="C79" s="200"/>
      <c r="D79" s="1161"/>
      <c r="E79" s="1161"/>
      <c r="F79" s="1206"/>
      <c r="G79" s="564"/>
      <c r="H79" s="1209"/>
      <c r="I79" s="1209"/>
      <c r="J79" s="1209"/>
      <c r="K79" s="263"/>
      <c r="L79" s="1207"/>
      <c r="M79" s="577"/>
      <c r="N79" s="236"/>
      <c r="O79" s="236"/>
      <c r="P79" s="1195"/>
      <c r="Q79" s="1195"/>
      <c r="R79" s="1195"/>
      <c r="S79" s="1195"/>
      <c r="T79" s="1196"/>
      <c r="U79" s="1192"/>
      <c r="V79" s="1193"/>
      <c r="W79" s="1194"/>
      <c r="X79" s="239"/>
      <c r="Y79" s="239"/>
      <c r="Z79" s="239"/>
      <c r="AA79" s="164"/>
      <c r="AB79" s="1080"/>
      <c r="AC79" s="1001"/>
      <c r="AD79" s="1002"/>
      <c r="AE79" s="1000"/>
    </row>
    <row r="80" spans="1:31" ht="12" customHeight="1">
      <c r="A80" s="239"/>
      <c r="B80" s="239"/>
      <c r="C80" s="205"/>
      <c r="D80" s="825"/>
      <c r="E80" s="825"/>
      <c r="F80" s="825"/>
      <c r="G80" s="262"/>
      <c r="H80" s="1147"/>
      <c r="I80" s="1147"/>
      <c r="J80" s="1147"/>
      <c r="K80" s="263"/>
      <c r="L80" s="262"/>
      <c r="M80" s="238"/>
      <c r="N80" s="236"/>
      <c r="O80" s="236"/>
      <c r="P80" s="1195"/>
      <c r="Q80" s="1195"/>
      <c r="R80" s="1195"/>
      <c r="S80" s="1195"/>
      <c r="T80" s="1196"/>
      <c r="U80" s="1192"/>
      <c r="V80" s="1193"/>
      <c r="W80" s="1194"/>
      <c r="X80" s="239"/>
      <c r="Y80" s="239"/>
      <c r="Z80" s="239"/>
      <c r="AA80" s="166">
        <f>IF(AE78,D47,"")</f>
      </c>
      <c r="AB80" s="1080"/>
      <c r="AC80" s="1001"/>
      <c r="AD80" s="1002"/>
      <c r="AE80" s="1000"/>
    </row>
    <row r="81" spans="1:31" ht="12" customHeight="1">
      <c r="A81" s="239"/>
      <c r="B81" s="239"/>
      <c r="C81" s="205"/>
      <c r="D81" s="145"/>
      <c r="E81" s="145"/>
      <c r="F81" s="145"/>
      <c r="G81" s="239"/>
      <c r="H81" s="239"/>
      <c r="I81" s="239"/>
      <c r="J81" s="239"/>
      <c r="K81" s="239"/>
      <c r="L81" s="238"/>
      <c r="M81" s="238"/>
      <c r="N81" s="236"/>
      <c r="O81" s="236"/>
      <c r="P81" s="1195"/>
      <c r="Q81" s="1195"/>
      <c r="R81" s="1195"/>
      <c r="S81" s="1195"/>
      <c r="T81" s="1196"/>
      <c r="U81" s="1192"/>
      <c r="V81" s="1193"/>
      <c r="W81" s="1194"/>
      <c r="X81" s="239"/>
      <c r="Y81" s="239"/>
      <c r="Z81" s="239"/>
      <c r="AA81" s="167" t="s">
        <v>2</v>
      </c>
      <c r="AB81" s="1080"/>
      <c r="AC81" s="1001"/>
      <c r="AD81" s="1002"/>
      <c r="AE81" s="1000"/>
    </row>
    <row r="82" spans="1:31" ht="12" customHeight="1">
      <c r="A82" s="826"/>
      <c r="B82" s="239"/>
      <c r="C82" s="205"/>
      <c r="D82" s="827"/>
      <c r="E82" s="827"/>
      <c r="F82" s="1155"/>
      <c r="G82" s="1155"/>
      <c r="H82" s="1155"/>
      <c r="I82" s="1155"/>
      <c r="J82" s="1155"/>
      <c r="K82" s="222"/>
      <c r="L82" s="238"/>
      <c r="M82" s="238"/>
      <c r="N82" s="236"/>
      <c r="O82" s="236"/>
      <c r="P82" s="1195"/>
      <c r="Q82" s="1195"/>
      <c r="R82" s="1195"/>
      <c r="S82" s="1195"/>
      <c r="T82" s="1196"/>
      <c r="U82" s="1192"/>
      <c r="V82" s="1193"/>
      <c r="W82" s="1194"/>
      <c r="X82" s="239"/>
      <c r="Y82" s="239"/>
      <c r="Z82" s="239"/>
      <c r="AA82" s="168">
        <f>IF(AE78,D49,"")</f>
      </c>
      <c r="AB82" s="1080"/>
      <c r="AC82" s="1001"/>
      <c r="AD82" s="1002"/>
      <c r="AE82" s="1000"/>
    </row>
    <row r="83" spans="1:31" ht="12" customHeight="1">
      <c r="A83" s="239"/>
      <c r="B83" s="239"/>
      <c r="C83" s="205"/>
      <c r="D83" s="828"/>
      <c r="E83" s="828"/>
      <c r="F83" s="1154"/>
      <c r="G83" s="1154"/>
      <c r="H83" s="1154"/>
      <c r="I83" s="1154"/>
      <c r="J83" s="1154"/>
      <c r="K83" s="240"/>
      <c r="L83" s="829"/>
      <c r="M83" s="829"/>
      <c r="N83" s="236"/>
      <c r="O83" s="236"/>
      <c r="P83" s="1195"/>
      <c r="Q83" s="1195"/>
      <c r="R83" s="1195"/>
      <c r="S83" s="1195"/>
      <c r="T83" s="1196"/>
      <c r="U83" s="1192"/>
      <c r="V83" s="1193"/>
      <c r="W83" s="1194"/>
      <c r="X83" s="239"/>
      <c r="Y83" s="239"/>
      <c r="Z83" s="239"/>
      <c r="AA83" s="165"/>
      <c r="AB83" s="1080"/>
      <c r="AC83" s="1001"/>
      <c r="AD83" s="1002"/>
      <c r="AE83" s="1000"/>
    </row>
    <row r="84" spans="1:31" ht="12" customHeight="1">
      <c r="A84" s="826"/>
      <c r="B84" s="239"/>
      <c r="C84" s="205"/>
      <c r="D84" s="827"/>
      <c r="E84" s="827"/>
      <c r="F84" s="1155"/>
      <c r="G84" s="1155"/>
      <c r="H84" s="1155"/>
      <c r="I84" s="1155"/>
      <c r="J84" s="1155"/>
      <c r="K84" s="222"/>
      <c r="L84" s="829"/>
      <c r="M84" s="829"/>
      <c r="N84" s="236"/>
      <c r="O84" s="236"/>
      <c r="P84" s="1195"/>
      <c r="Q84" s="1195"/>
      <c r="R84" s="1195"/>
      <c r="S84" s="1195"/>
      <c r="T84" s="1196"/>
      <c r="U84" s="1192"/>
      <c r="V84" s="1193"/>
      <c r="W84" s="1194"/>
      <c r="X84" s="239"/>
      <c r="Y84" s="239"/>
      <c r="Z84" s="239"/>
      <c r="AA84" s="163">
        <v>10</v>
      </c>
      <c r="AB84" s="1080"/>
      <c r="AC84" s="1001"/>
      <c r="AD84" s="1002"/>
      <c r="AE84" s="1000"/>
    </row>
    <row r="85" spans="1:31" ht="12" customHeight="1">
      <c r="A85" s="239"/>
      <c r="B85" s="239"/>
      <c r="C85" s="205"/>
      <c r="D85" s="828"/>
      <c r="E85" s="828"/>
      <c r="F85" s="1154"/>
      <c r="G85" s="1154"/>
      <c r="H85" s="1154"/>
      <c r="I85" s="1154"/>
      <c r="J85" s="1154"/>
      <c r="K85" s="240"/>
      <c r="L85" s="238"/>
      <c r="M85" s="238"/>
      <c r="N85" s="238"/>
      <c r="O85" s="238"/>
      <c r="P85" s="800"/>
      <c r="Q85" s="800"/>
      <c r="R85" s="800"/>
      <c r="S85" s="800"/>
      <c r="T85" s="830"/>
      <c r="U85" s="830"/>
      <c r="V85" s="830"/>
      <c r="W85" s="800"/>
      <c r="X85" s="239"/>
      <c r="Y85" s="239"/>
      <c r="Z85" s="239"/>
      <c r="AA85" s="156" t="s">
        <v>3</v>
      </c>
      <c r="AB85" s="1080">
        <v>11</v>
      </c>
      <c r="AC85" s="1001">
        <v>54</v>
      </c>
      <c r="AD85" s="1002">
        <v>7</v>
      </c>
      <c r="AE85" s="1000" t="b">
        <v>0</v>
      </c>
    </row>
    <row r="86" spans="1:31" ht="15">
      <c r="A86" s="239"/>
      <c r="B86" s="239"/>
      <c r="C86" s="205"/>
      <c r="D86" s="145"/>
      <c r="E86" s="145"/>
      <c r="F86" s="145"/>
      <c r="G86" s="239"/>
      <c r="H86" s="239"/>
      <c r="I86" s="239"/>
      <c r="J86" s="239"/>
      <c r="K86" s="239"/>
      <c r="L86" s="239"/>
      <c r="M86" s="239"/>
      <c r="N86" s="239"/>
      <c r="O86" s="239"/>
      <c r="P86" s="145"/>
      <c r="Q86" s="145"/>
      <c r="R86" s="145"/>
      <c r="S86" s="145"/>
      <c r="T86" s="831"/>
      <c r="U86" s="831"/>
      <c r="V86" s="831"/>
      <c r="W86" s="145"/>
      <c r="X86" s="239"/>
      <c r="Y86" s="239"/>
      <c r="Z86" s="239"/>
      <c r="AA86" s="164"/>
      <c r="AB86" s="1080"/>
      <c r="AC86" s="1001"/>
      <c r="AD86" s="1002"/>
      <c r="AE86" s="1000"/>
    </row>
    <row r="87" spans="1:31" ht="15">
      <c r="A87" s="239"/>
      <c r="B87" s="239"/>
      <c r="C87" s="205"/>
      <c r="D87" s="145"/>
      <c r="E87" s="145"/>
      <c r="F87" s="145"/>
      <c r="G87" s="239"/>
      <c r="H87" s="239"/>
      <c r="I87" s="239"/>
      <c r="J87" s="239"/>
      <c r="K87" s="239"/>
      <c r="L87" s="239"/>
      <c r="M87" s="239"/>
      <c r="N87" s="239"/>
      <c r="O87" s="239"/>
      <c r="P87" s="145"/>
      <c r="Q87" s="145"/>
      <c r="R87" s="145"/>
      <c r="S87" s="145"/>
      <c r="T87" s="831"/>
      <c r="U87" s="831"/>
      <c r="V87" s="831"/>
      <c r="W87" s="145"/>
      <c r="X87" s="239"/>
      <c r="Y87" s="239"/>
      <c r="Z87" s="239"/>
      <c r="AA87" s="166">
        <f>IF(AE85,D51,"")</f>
      </c>
      <c r="AB87" s="1080"/>
      <c r="AC87" s="1001"/>
      <c r="AD87" s="1002"/>
      <c r="AE87" s="1000"/>
    </row>
    <row r="88" spans="1:31" ht="12.75">
      <c r="A88" s="239"/>
      <c r="B88" s="239"/>
      <c r="C88" s="205"/>
      <c r="D88" s="145"/>
      <c r="E88" s="145"/>
      <c r="F88" s="145"/>
      <c r="G88" s="239"/>
      <c r="H88" s="239"/>
      <c r="I88" s="239"/>
      <c r="J88" s="239"/>
      <c r="K88" s="239"/>
      <c r="L88" s="239"/>
      <c r="M88" s="239"/>
      <c r="N88" s="239"/>
      <c r="O88" s="239"/>
      <c r="P88" s="145"/>
      <c r="Q88" s="145"/>
      <c r="R88" s="145"/>
      <c r="S88" s="145"/>
      <c r="T88" s="831"/>
      <c r="U88" s="831"/>
      <c r="V88" s="831"/>
      <c r="W88" s="145"/>
      <c r="X88" s="239"/>
      <c r="Y88" s="239"/>
      <c r="Z88" s="239"/>
      <c r="AA88" s="167" t="s">
        <v>2</v>
      </c>
      <c r="AB88" s="1080"/>
      <c r="AC88" s="1001"/>
      <c r="AD88" s="1002"/>
      <c r="AE88" s="1000"/>
    </row>
    <row r="89" spans="1:31" ht="15">
      <c r="A89" s="239"/>
      <c r="B89" s="239"/>
      <c r="C89" s="205"/>
      <c r="D89" s="145"/>
      <c r="E89" s="145"/>
      <c r="F89" s="145"/>
      <c r="G89" s="239"/>
      <c r="H89" s="239"/>
      <c r="I89" s="239"/>
      <c r="J89" s="239"/>
      <c r="K89" s="239"/>
      <c r="L89" s="239"/>
      <c r="M89" s="239"/>
      <c r="N89" s="239"/>
      <c r="O89" s="239"/>
      <c r="P89" s="145"/>
      <c r="Q89" s="145"/>
      <c r="R89" s="145"/>
      <c r="S89" s="145"/>
      <c r="T89" s="831"/>
      <c r="U89" s="831"/>
      <c r="V89" s="831"/>
      <c r="W89" s="145"/>
      <c r="X89" s="239"/>
      <c r="Y89" s="239"/>
      <c r="Z89" s="239"/>
      <c r="AA89" s="168">
        <f>IF(AE85,D53,"")</f>
      </c>
      <c r="AB89" s="1080"/>
      <c r="AC89" s="1001"/>
      <c r="AD89" s="1002"/>
      <c r="AE89" s="1000"/>
    </row>
    <row r="90" spans="1:31" ht="15">
      <c r="A90" s="239"/>
      <c r="B90" s="239"/>
      <c r="C90" s="205"/>
      <c r="D90" s="145"/>
      <c r="E90" s="145"/>
      <c r="F90" s="145"/>
      <c r="G90" s="239"/>
      <c r="H90" s="239"/>
      <c r="I90" s="239"/>
      <c r="J90" s="239"/>
      <c r="K90" s="239"/>
      <c r="L90" s="239"/>
      <c r="M90" s="239"/>
      <c r="N90" s="239"/>
      <c r="O90" s="239"/>
      <c r="P90" s="145"/>
      <c r="Q90" s="145"/>
      <c r="R90" s="145"/>
      <c r="S90" s="145"/>
      <c r="T90" s="831"/>
      <c r="U90" s="831"/>
      <c r="V90" s="831"/>
      <c r="W90" s="145"/>
      <c r="X90" s="239"/>
      <c r="Y90" s="239"/>
      <c r="Z90" s="239"/>
      <c r="AA90" s="165"/>
      <c r="AB90" s="1080"/>
      <c r="AC90" s="1001"/>
      <c r="AD90" s="1002"/>
      <c r="AE90" s="1000"/>
    </row>
    <row r="91" spans="1:31" ht="12.75">
      <c r="A91" s="239"/>
      <c r="B91" s="239"/>
      <c r="C91" s="205"/>
      <c r="D91" s="145"/>
      <c r="E91" s="145"/>
      <c r="F91" s="145"/>
      <c r="G91" s="239"/>
      <c r="H91" s="239"/>
      <c r="I91" s="239"/>
      <c r="J91" s="239"/>
      <c r="K91" s="239"/>
      <c r="L91" s="239"/>
      <c r="M91" s="239"/>
      <c r="N91" s="239"/>
      <c r="O91" s="239"/>
      <c r="P91" s="145"/>
      <c r="Q91" s="145"/>
      <c r="R91" s="145"/>
      <c r="S91" s="145"/>
      <c r="T91" s="831"/>
      <c r="U91" s="831"/>
      <c r="V91" s="831"/>
      <c r="W91" s="145"/>
      <c r="X91" s="239"/>
      <c r="Y91" s="239"/>
      <c r="Z91" s="239"/>
      <c r="AA91" s="163">
        <v>11</v>
      </c>
      <c r="AB91" s="1080"/>
      <c r="AC91" s="1001"/>
      <c r="AD91" s="1002"/>
      <c r="AE91" s="1000"/>
    </row>
    <row r="92" spans="1:31" ht="12.75">
      <c r="A92" s="239"/>
      <c r="B92" s="239"/>
      <c r="C92" s="205"/>
      <c r="D92" s="145"/>
      <c r="E92" s="145"/>
      <c r="F92" s="145"/>
      <c r="G92" s="239"/>
      <c r="H92" s="239"/>
      <c r="I92" s="239"/>
      <c r="J92" s="239"/>
      <c r="K92" s="239"/>
      <c r="L92" s="239"/>
      <c r="M92" s="239"/>
      <c r="N92" s="239"/>
      <c r="O92" s="239"/>
      <c r="P92" s="145"/>
      <c r="Q92" s="145"/>
      <c r="R92" s="145"/>
      <c r="S92" s="145"/>
      <c r="T92" s="831"/>
      <c r="U92" s="831"/>
      <c r="V92" s="831"/>
      <c r="W92" s="145"/>
      <c r="X92" s="239"/>
      <c r="Y92" s="239"/>
      <c r="Z92" s="239"/>
      <c r="AA92" s="156" t="s">
        <v>3</v>
      </c>
      <c r="AB92" s="1080">
        <v>12</v>
      </c>
      <c r="AC92" s="1001">
        <v>58</v>
      </c>
      <c r="AD92" s="1002">
        <v>7</v>
      </c>
      <c r="AE92" s="1000" t="b">
        <v>0</v>
      </c>
    </row>
    <row r="93" spans="1:31" ht="15">
      <c r="A93" s="239"/>
      <c r="B93" s="239"/>
      <c r="C93" s="205"/>
      <c r="D93" s="145"/>
      <c r="E93" s="145"/>
      <c r="F93" s="145"/>
      <c r="G93" s="239"/>
      <c r="H93" s="239"/>
      <c r="I93" s="239"/>
      <c r="J93" s="239"/>
      <c r="K93" s="239"/>
      <c r="L93" s="239"/>
      <c r="M93" s="239"/>
      <c r="N93" s="239"/>
      <c r="O93" s="239"/>
      <c r="P93" s="145"/>
      <c r="Q93" s="145"/>
      <c r="R93" s="145"/>
      <c r="S93" s="145"/>
      <c r="T93" s="831"/>
      <c r="U93" s="831"/>
      <c r="V93" s="831"/>
      <c r="W93" s="145"/>
      <c r="X93" s="239"/>
      <c r="Y93" s="239"/>
      <c r="Z93" s="239"/>
      <c r="AA93" s="164"/>
      <c r="AB93" s="1080"/>
      <c r="AC93" s="1001"/>
      <c r="AD93" s="1002"/>
      <c r="AE93" s="1000"/>
    </row>
    <row r="94" spans="1:31" ht="15">
      <c r="A94" s="239"/>
      <c r="B94" s="239"/>
      <c r="C94" s="205"/>
      <c r="D94" s="145"/>
      <c r="E94" s="145"/>
      <c r="F94" s="145"/>
      <c r="G94" s="239"/>
      <c r="H94" s="239"/>
      <c r="I94" s="239"/>
      <c r="J94" s="239"/>
      <c r="K94" s="239"/>
      <c r="L94" s="239"/>
      <c r="M94" s="239"/>
      <c r="N94" s="239"/>
      <c r="O94" s="239"/>
      <c r="P94" s="145"/>
      <c r="Q94" s="145"/>
      <c r="R94" s="145"/>
      <c r="S94" s="145"/>
      <c r="T94" s="831"/>
      <c r="U94" s="831"/>
      <c r="V94" s="831"/>
      <c r="W94" s="145"/>
      <c r="X94" s="239"/>
      <c r="Y94" s="239"/>
      <c r="Z94" s="239"/>
      <c r="AA94" s="166">
        <f>IF(AE92,D55,"")</f>
      </c>
      <c r="AB94" s="1080"/>
      <c r="AC94" s="1001"/>
      <c r="AD94" s="1002"/>
      <c r="AE94" s="1000"/>
    </row>
    <row r="95" spans="1:31" ht="12.75">
      <c r="A95" s="239"/>
      <c r="B95" s="239"/>
      <c r="C95" s="205"/>
      <c r="D95" s="145"/>
      <c r="E95" s="145"/>
      <c r="F95" s="145"/>
      <c r="G95" s="239"/>
      <c r="H95" s="239"/>
      <c r="I95" s="239"/>
      <c r="J95" s="239"/>
      <c r="K95" s="239"/>
      <c r="L95" s="239"/>
      <c r="M95" s="239"/>
      <c r="N95" s="239"/>
      <c r="O95" s="239"/>
      <c r="P95" s="145"/>
      <c r="Q95" s="145"/>
      <c r="R95" s="145"/>
      <c r="S95" s="145"/>
      <c r="T95" s="831"/>
      <c r="U95" s="831"/>
      <c r="V95" s="831"/>
      <c r="W95" s="145"/>
      <c r="X95" s="239"/>
      <c r="Y95" s="239"/>
      <c r="Z95" s="239"/>
      <c r="AA95" s="167"/>
      <c r="AB95" s="1080"/>
      <c r="AC95" s="1001"/>
      <c r="AD95" s="1002"/>
      <c r="AE95" s="1000"/>
    </row>
    <row r="96" spans="1:31" ht="15">
      <c r="A96" s="239"/>
      <c r="B96" s="239"/>
      <c r="C96" s="205"/>
      <c r="D96" s="145"/>
      <c r="E96" s="145"/>
      <c r="F96" s="145"/>
      <c r="G96" s="239"/>
      <c r="H96" s="239"/>
      <c r="I96" s="239"/>
      <c r="J96" s="239"/>
      <c r="K96" s="239"/>
      <c r="L96" s="239"/>
      <c r="M96" s="239"/>
      <c r="N96" s="239"/>
      <c r="O96" s="239"/>
      <c r="P96" s="145"/>
      <c r="Q96" s="145"/>
      <c r="R96" s="145"/>
      <c r="S96" s="145"/>
      <c r="T96" s="831"/>
      <c r="U96" s="831"/>
      <c r="V96" s="831"/>
      <c r="W96" s="145"/>
      <c r="X96" s="239"/>
      <c r="Y96" s="239"/>
      <c r="Z96" s="239"/>
      <c r="AA96" s="168">
        <f>IF(AE92,D57,"")</f>
      </c>
      <c r="AB96" s="1080"/>
      <c r="AC96" s="1001"/>
      <c r="AD96" s="1002"/>
      <c r="AE96" s="1000"/>
    </row>
    <row r="97" spans="1:31" ht="15">
      <c r="A97" s="239"/>
      <c r="B97" s="239"/>
      <c r="C97" s="205"/>
      <c r="D97" s="145"/>
      <c r="E97" s="145"/>
      <c r="F97" s="145"/>
      <c r="G97" s="239"/>
      <c r="H97" s="239"/>
      <c r="I97" s="239"/>
      <c r="J97" s="239"/>
      <c r="K97" s="239"/>
      <c r="L97" s="239"/>
      <c r="M97" s="239"/>
      <c r="N97" s="239"/>
      <c r="O97" s="239"/>
      <c r="P97" s="145"/>
      <c r="Q97" s="145"/>
      <c r="R97" s="145"/>
      <c r="S97" s="145"/>
      <c r="T97" s="831"/>
      <c r="U97" s="831"/>
      <c r="V97" s="831"/>
      <c r="W97" s="145"/>
      <c r="X97" s="239"/>
      <c r="Y97" s="239"/>
      <c r="Z97" s="239"/>
      <c r="AA97" s="165"/>
      <c r="AB97" s="1080"/>
      <c r="AC97" s="1001"/>
      <c r="AD97" s="1002"/>
      <c r="AE97" s="1000"/>
    </row>
    <row r="98" spans="1:31" ht="12.75">
      <c r="A98" s="239"/>
      <c r="B98" s="239"/>
      <c r="C98" s="205"/>
      <c r="D98" s="145"/>
      <c r="E98" s="145"/>
      <c r="F98" s="145"/>
      <c r="G98" s="239"/>
      <c r="H98" s="239"/>
      <c r="I98" s="239"/>
      <c r="J98" s="239"/>
      <c r="K98" s="239"/>
      <c r="L98" s="239"/>
      <c r="M98" s="239"/>
      <c r="N98" s="239"/>
      <c r="O98" s="239"/>
      <c r="P98" s="145"/>
      <c r="Q98" s="145"/>
      <c r="R98" s="145"/>
      <c r="S98" s="145"/>
      <c r="T98" s="831"/>
      <c r="U98" s="831"/>
      <c r="V98" s="831"/>
      <c r="W98" s="145"/>
      <c r="X98" s="239"/>
      <c r="Y98" s="239"/>
      <c r="Z98" s="239"/>
      <c r="AA98" s="163">
        <v>12</v>
      </c>
      <c r="AB98" s="1080"/>
      <c r="AC98" s="1001"/>
      <c r="AD98" s="1002"/>
      <c r="AE98" s="1000"/>
    </row>
    <row r="99" spans="1:31" ht="12.75">
      <c r="A99" s="239"/>
      <c r="B99" s="239"/>
      <c r="C99" s="205"/>
      <c r="D99" s="145"/>
      <c r="E99" s="145"/>
      <c r="F99" s="145"/>
      <c r="G99" s="239"/>
      <c r="H99" s="239"/>
      <c r="I99" s="239"/>
      <c r="J99" s="239"/>
      <c r="K99" s="239"/>
      <c r="L99" s="239"/>
      <c r="M99" s="239"/>
      <c r="N99" s="239"/>
      <c r="O99" s="239"/>
      <c r="P99" s="145"/>
      <c r="Q99" s="145"/>
      <c r="R99" s="145"/>
      <c r="S99" s="145"/>
      <c r="T99" s="831"/>
      <c r="U99" s="831"/>
      <c r="V99" s="831"/>
      <c r="W99" s="145"/>
      <c r="X99" s="239"/>
      <c r="Y99" s="239"/>
      <c r="Z99" s="239"/>
      <c r="AA99" s="156" t="s">
        <v>3</v>
      </c>
      <c r="AB99" s="1080">
        <v>13</v>
      </c>
      <c r="AC99" s="1001">
        <v>62</v>
      </c>
      <c r="AD99" s="1002">
        <v>7</v>
      </c>
      <c r="AE99" s="1000" t="b">
        <v>0</v>
      </c>
    </row>
    <row r="100" spans="1:31" ht="15">
      <c r="A100" s="239"/>
      <c r="B100" s="239"/>
      <c r="C100" s="205"/>
      <c r="D100" s="145"/>
      <c r="E100" s="145"/>
      <c r="F100" s="145"/>
      <c r="G100" s="239"/>
      <c r="H100" s="239"/>
      <c r="I100" s="239"/>
      <c r="J100" s="239"/>
      <c r="K100" s="239"/>
      <c r="L100" s="239"/>
      <c r="M100" s="239"/>
      <c r="N100" s="239"/>
      <c r="O100" s="239"/>
      <c r="P100" s="145"/>
      <c r="Q100" s="145"/>
      <c r="R100" s="145"/>
      <c r="S100" s="145"/>
      <c r="T100" s="831"/>
      <c r="U100" s="831"/>
      <c r="V100" s="831"/>
      <c r="W100" s="145"/>
      <c r="X100" s="239"/>
      <c r="Y100" s="239"/>
      <c r="Z100" s="239"/>
      <c r="AA100" s="157"/>
      <c r="AB100" s="1080"/>
      <c r="AC100" s="1001"/>
      <c r="AD100" s="1002"/>
      <c r="AE100" s="1000"/>
    </row>
    <row r="101" spans="1:31" ht="15">
      <c r="A101" s="239"/>
      <c r="B101" s="239"/>
      <c r="C101" s="205"/>
      <c r="D101" s="145"/>
      <c r="E101" s="145"/>
      <c r="F101" s="145"/>
      <c r="G101" s="239"/>
      <c r="H101" s="239"/>
      <c r="I101" s="239"/>
      <c r="J101" s="239"/>
      <c r="K101" s="239"/>
      <c r="L101" s="239"/>
      <c r="M101" s="239"/>
      <c r="N101" s="239"/>
      <c r="O101" s="239"/>
      <c r="P101" s="145"/>
      <c r="Q101" s="145"/>
      <c r="R101" s="145"/>
      <c r="S101" s="145"/>
      <c r="T101" s="831"/>
      <c r="U101" s="831"/>
      <c r="V101" s="831"/>
      <c r="W101" s="145"/>
      <c r="X101" s="239"/>
      <c r="Y101" s="239"/>
      <c r="Z101" s="239"/>
      <c r="AA101" s="166">
        <f>IF(AE99,D59,"")</f>
      </c>
      <c r="AB101" s="1080"/>
      <c r="AC101" s="1001"/>
      <c r="AD101" s="1002"/>
      <c r="AE101" s="1000"/>
    </row>
    <row r="102" spans="1:31" ht="12.75">
      <c r="A102" s="239"/>
      <c r="B102" s="239"/>
      <c r="C102" s="205"/>
      <c r="D102" s="145"/>
      <c r="E102" s="145"/>
      <c r="F102" s="145"/>
      <c r="G102" s="239"/>
      <c r="H102" s="239"/>
      <c r="I102" s="239"/>
      <c r="J102" s="239"/>
      <c r="K102" s="239"/>
      <c r="L102" s="239"/>
      <c r="M102" s="239"/>
      <c r="N102" s="239"/>
      <c r="O102" s="239"/>
      <c r="P102" s="145"/>
      <c r="Q102" s="145"/>
      <c r="R102" s="145"/>
      <c r="S102" s="145"/>
      <c r="T102" s="831"/>
      <c r="U102" s="831"/>
      <c r="V102" s="831"/>
      <c r="W102" s="145"/>
      <c r="X102" s="239"/>
      <c r="Y102" s="239"/>
      <c r="Z102" s="239"/>
      <c r="AA102" s="167"/>
      <c r="AB102" s="1080"/>
      <c r="AC102" s="1001"/>
      <c r="AD102" s="1002"/>
      <c r="AE102" s="1000"/>
    </row>
    <row r="103" spans="1:31" ht="15">
      <c r="A103" s="239"/>
      <c r="B103" s="239"/>
      <c r="C103" s="205"/>
      <c r="D103" s="145"/>
      <c r="E103" s="145"/>
      <c r="F103" s="145"/>
      <c r="G103" s="239"/>
      <c r="H103" s="239"/>
      <c r="I103" s="239"/>
      <c r="J103" s="239"/>
      <c r="K103" s="239"/>
      <c r="L103" s="239"/>
      <c r="M103" s="239"/>
      <c r="N103" s="239"/>
      <c r="O103" s="239"/>
      <c r="P103" s="145"/>
      <c r="Q103" s="145"/>
      <c r="R103" s="145"/>
      <c r="S103" s="145"/>
      <c r="T103" s="831"/>
      <c r="U103" s="831"/>
      <c r="V103" s="831"/>
      <c r="W103" s="145"/>
      <c r="X103" s="239"/>
      <c r="Y103" s="239"/>
      <c r="Z103" s="239"/>
      <c r="AA103" s="168">
        <f>IF(AE99,D61,"")</f>
      </c>
      <c r="AB103" s="1080"/>
      <c r="AC103" s="1001"/>
      <c r="AD103" s="1002"/>
      <c r="AE103" s="1000"/>
    </row>
    <row r="104" spans="1:31" ht="15">
      <c r="A104" s="239"/>
      <c r="B104" s="239"/>
      <c r="C104" s="205"/>
      <c r="D104" s="145"/>
      <c r="E104" s="145"/>
      <c r="F104" s="145"/>
      <c r="G104" s="239"/>
      <c r="H104" s="239"/>
      <c r="I104" s="239"/>
      <c r="J104" s="239"/>
      <c r="K104" s="239"/>
      <c r="L104" s="239"/>
      <c r="M104" s="239"/>
      <c r="N104" s="239"/>
      <c r="O104" s="239"/>
      <c r="P104" s="145"/>
      <c r="Q104" s="145"/>
      <c r="R104" s="145"/>
      <c r="S104" s="145"/>
      <c r="T104" s="831"/>
      <c r="U104" s="831"/>
      <c r="V104" s="831"/>
      <c r="W104" s="145"/>
      <c r="X104" s="239"/>
      <c r="Y104" s="239"/>
      <c r="Z104" s="239"/>
      <c r="AA104" s="162"/>
      <c r="AB104" s="1080"/>
      <c r="AC104" s="1001"/>
      <c r="AD104" s="1002"/>
      <c r="AE104" s="1000"/>
    </row>
    <row r="105" spans="1:31" ht="12.75">
      <c r="A105" s="239"/>
      <c r="B105" s="239"/>
      <c r="C105" s="205"/>
      <c r="D105" s="145"/>
      <c r="E105" s="145"/>
      <c r="F105" s="145"/>
      <c r="G105" s="239"/>
      <c r="H105" s="239"/>
      <c r="I105" s="239"/>
      <c r="J105" s="239"/>
      <c r="K105" s="239"/>
      <c r="L105" s="239"/>
      <c r="M105" s="239"/>
      <c r="N105" s="239"/>
      <c r="O105" s="239"/>
      <c r="P105" s="145"/>
      <c r="Q105" s="145"/>
      <c r="R105" s="145"/>
      <c r="S105" s="145"/>
      <c r="T105" s="831"/>
      <c r="U105" s="831"/>
      <c r="V105" s="831"/>
      <c r="W105" s="145"/>
      <c r="X105" s="239"/>
      <c r="Y105" s="239"/>
      <c r="Z105" s="239"/>
      <c r="AA105" s="163">
        <v>13</v>
      </c>
      <c r="AB105" s="1080"/>
      <c r="AC105" s="1001"/>
      <c r="AD105" s="1002"/>
      <c r="AE105" s="1000"/>
    </row>
    <row r="106" spans="1:31" ht="12.75">
      <c r="A106" s="239"/>
      <c r="B106" s="239"/>
      <c r="C106" s="205"/>
      <c r="D106" s="145"/>
      <c r="E106" s="145"/>
      <c r="F106" s="145"/>
      <c r="G106" s="239"/>
      <c r="H106" s="239"/>
      <c r="I106" s="239"/>
      <c r="J106" s="239"/>
      <c r="K106" s="239"/>
      <c r="L106" s="239"/>
      <c r="M106" s="239"/>
      <c r="N106" s="239"/>
      <c r="O106" s="239"/>
      <c r="P106" s="145"/>
      <c r="Q106" s="145"/>
      <c r="R106" s="145"/>
      <c r="S106" s="145"/>
      <c r="T106" s="831"/>
      <c r="U106" s="831"/>
      <c r="V106" s="831"/>
      <c r="W106" s="145"/>
      <c r="X106" s="239"/>
      <c r="Y106" s="239"/>
      <c r="Z106" s="239"/>
      <c r="AA106" s="156" t="s">
        <v>3</v>
      </c>
      <c r="AB106" s="1080">
        <v>14</v>
      </c>
      <c r="AC106" s="1001">
        <v>66</v>
      </c>
      <c r="AD106" s="1002">
        <v>7</v>
      </c>
      <c r="AE106" s="1000" t="b">
        <v>0</v>
      </c>
    </row>
    <row r="107" spans="1:31" ht="15">
      <c r="A107" s="239"/>
      <c r="B107" s="239"/>
      <c r="C107" s="205"/>
      <c r="D107" s="145"/>
      <c r="E107" s="145"/>
      <c r="F107" s="145"/>
      <c r="G107" s="239"/>
      <c r="H107" s="239"/>
      <c r="I107" s="239"/>
      <c r="J107" s="239"/>
      <c r="K107" s="239"/>
      <c r="L107" s="239"/>
      <c r="M107" s="239"/>
      <c r="N107" s="239"/>
      <c r="O107" s="239"/>
      <c r="P107" s="145"/>
      <c r="Q107" s="145"/>
      <c r="R107" s="145"/>
      <c r="S107" s="145"/>
      <c r="T107" s="831"/>
      <c r="U107" s="831"/>
      <c r="V107" s="831"/>
      <c r="W107" s="145"/>
      <c r="X107" s="239"/>
      <c r="Y107" s="239"/>
      <c r="Z107" s="239"/>
      <c r="AA107" s="164"/>
      <c r="AB107" s="1080"/>
      <c r="AC107" s="1001"/>
      <c r="AD107" s="1002"/>
      <c r="AE107" s="1000"/>
    </row>
    <row r="108" spans="1:31" ht="15">
      <c r="A108" s="239"/>
      <c r="B108" s="239"/>
      <c r="C108" s="205"/>
      <c r="D108" s="145"/>
      <c r="E108" s="145"/>
      <c r="F108" s="145"/>
      <c r="G108" s="239"/>
      <c r="H108" s="239"/>
      <c r="I108" s="239"/>
      <c r="J108" s="239"/>
      <c r="K108" s="239"/>
      <c r="L108" s="239"/>
      <c r="M108" s="239"/>
      <c r="N108" s="239"/>
      <c r="O108" s="239"/>
      <c r="P108" s="145"/>
      <c r="Q108" s="145"/>
      <c r="R108" s="145"/>
      <c r="S108" s="145"/>
      <c r="T108" s="831"/>
      <c r="U108" s="831"/>
      <c r="V108" s="831"/>
      <c r="W108" s="145"/>
      <c r="X108" s="239"/>
      <c r="Y108" s="239"/>
      <c r="Z108" s="239"/>
      <c r="AA108" s="166">
        <f>IF(AE106,D63,"")</f>
      </c>
      <c r="AB108" s="1080"/>
      <c r="AC108" s="1001"/>
      <c r="AD108" s="1002"/>
      <c r="AE108" s="1000"/>
    </row>
    <row r="109" spans="1:31" ht="12.75">
      <c r="A109" s="239"/>
      <c r="B109" s="239"/>
      <c r="C109" s="205"/>
      <c r="D109" s="145"/>
      <c r="E109" s="145"/>
      <c r="F109" s="145"/>
      <c r="G109" s="239"/>
      <c r="H109" s="239"/>
      <c r="I109" s="239"/>
      <c r="J109" s="239"/>
      <c r="K109" s="239"/>
      <c r="L109" s="239"/>
      <c r="M109" s="239"/>
      <c r="N109" s="239"/>
      <c r="O109" s="239"/>
      <c r="P109" s="145"/>
      <c r="Q109" s="145"/>
      <c r="R109" s="145"/>
      <c r="S109" s="145"/>
      <c r="T109" s="831"/>
      <c r="U109" s="831"/>
      <c r="V109" s="831"/>
      <c r="W109" s="145"/>
      <c r="X109" s="239"/>
      <c r="Y109" s="239"/>
      <c r="Z109" s="239"/>
      <c r="AA109" s="167" t="s">
        <v>2</v>
      </c>
      <c r="AB109" s="1080"/>
      <c r="AC109" s="1001"/>
      <c r="AD109" s="1002"/>
      <c r="AE109" s="1000"/>
    </row>
    <row r="110" spans="1:31" ht="15">
      <c r="A110" s="239"/>
      <c r="B110" s="239"/>
      <c r="C110" s="205"/>
      <c r="D110" s="145"/>
      <c r="E110" s="145"/>
      <c r="F110" s="145"/>
      <c r="G110" s="239"/>
      <c r="H110" s="239"/>
      <c r="I110" s="239"/>
      <c r="J110" s="239"/>
      <c r="K110" s="239"/>
      <c r="L110" s="239"/>
      <c r="M110" s="239"/>
      <c r="N110" s="239"/>
      <c r="O110" s="239"/>
      <c r="P110" s="145"/>
      <c r="Q110" s="145"/>
      <c r="R110" s="145"/>
      <c r="S110" s="145"/>
      <c r="T110" s="831"/>
      <c r="U110" s="831"/>
      <c r="V110" s="831"/>
      <c r="W110" s="145"/>
      <c r="X110" s="239"/>
      <c r="Y110" s="239"/>
      <c r="Z110" s="239"/>
      <c r="AA110" s="168">
        <f>IF(AE106,D65,"")</f>
      </c>
      <c r="AB110" s="1080"/>
      <c r="AC110" s="1001"/>
      <c r="AD110" s="1002"/>
      <c r="AE110" s="1000"/>
    </row>
    <row r="111" spans="1:31" ht="15">
      <c r="A111" s="239"/>
      <c r="B111" s="239"/>
      <c r="C111" s="205"/>
      <c r="D111" s="145"/>
      <c r="E111" s="145"/>
      <c r="F111" s="145"/>
      <c r="G111" s="239"/>
      <c r="H111" s="239"/>
      <c r="I111" s="239"/>
      <c r="J111" s="239"/>
      <c r="K111" s="239"/>
      <c r="L111" s="239"/>
      <c r="M111" s="239"/>
      <c r="N111" s="239"/>
      <c r="O111" s="239"/>
      <c r="P111" s="145"/>
      <c r="Q111" s="145"/>
      <c r="R111" s="145"/>
      <c r="S111" s="145"/>
      <c r="T111" s="831"/>
      <c r="U111" s="831"/>
      <c r="V111" s="831"/>
      <c r="W111" s="145"/>
      <c r="X111" s="239"/>
      <c r="Y111" s="239"/>
      <c r="Z111" s="239"/>
      <c r="AA111" s="165"/>
      <c r="AB111" s="1080"/>
      <c r="AC111" s="1001"/>
      <c r="AD111" s="1002"/>
      <c r="AE111" s="1000"/>
    </row>
    <row r="112" spans="1:31" ht="12.75">
      <c r="A112" s="239"/>
      <c r="B112" s="239"/>
      <c r="C112" s="205"/>
      <c r="D112" s="145"/>
      <c r="E112" s="145"/>
      <c r="F112" s="145"/>
      <c r="G112" s="239"/>
      <c r="H112" s="239"/>
      <c r="I112" s="239"/>
      <c r="J112" s="239"/>
      <c r="K112" s="239"/>
      <c r="L112" s="239"/>
      <c r="M112" s="239"/>
      <c r="N112" s="239"/>
      <c r="O112" s="239"/>
      <c r="P112" s="145"/>
      <c r="Q112" s="145"/>
      <c r="R112" s="145"/>
      <c r="S112" s="145"/>
      <c r="T112" s="831"/>
      <c r="U112" s="831"/>
      <c r="V112" s="831"/>
      <c r="W112" s="145"/>
      <c r="X112" s="239"/>
      <c r="Y112" s="239"/>
      <c r="Z112" s="239"/>
      <c r="AA112" s="163">
        <v>14</v>
      </c>
      <c r="AB112" s="1080"/>
      <c r="AC112" s="1001"/>
      <c r="AD112" s="1002"/>
      <c r="AE112" s="1000"/>
    </row>
    <row r="113" spans="1:31" ht="12.75">
      <c r="A113" s="239"/>
      <c r="B113" s="239"/>
      <c r="C113" s="205"/>
      <c r="D113" s="145"/>
      <c r="E113" s="145"/>
      <c r="F113" s="145"/>
      <c r="G113" s="239"/>
      <c r="H113" s="239"/>
      <c r="I113" s="239"/>
      <c r="J113" s="239"/>
      <c r="K113" s="239"/>
      <c r="L113" s="239"/>
      <c r="M113" s="239"/>
      <c r="N113" s="239"/>
      <c r="O113" s="239"/>
      <c r="P113" s="145"/>
      <c r="Q113" s="145"/>
      <c r="R113" s="145"/>
      <c r="S113" s="145"/>
      <c r="T113" s="831"/>
      <c r="U113" s="831"/>
      <c r="V113" s="831"/>
      <c r="W113" s="145"/>
      <c r="X113" s="239"/>
      <c r="Y113" s="239"/>
      <c r="Z113" s="239"/>
      <c r="AA113" s="156" t="s">
        <v>3</v>
      </c>
      <c r="AB113" s="1080">
        <v>15</v>
      </c>
      <c r="AC113" s="1001">
        <v>70</v>
      </c>
      <c r="AD113" s="1002">
        <v>7</v>
      </c>
      <c r="AE113" s="1000" t="b">
        <v>0</v>
      </c>
    </row>
    <row r="114" spans="1:31" ht="15">
      <c r="A114" s="239"/>
      <c r="B114" s="239"/>
      <c r="C114" s="205"/>
      <c r="D114" s="145"/>
      <c r="E114" s="145"/>
      <c r="F114" s="145"/>
      <c r="G114" s="239"/>
      <c r="H114" s="239"/>
      <c r="I114" s="239"/>
      <c r="J114" s="239"/>
      <c r="K114" s="239"/>
      <c r="L114" s="239"/>
      <c r="M114" s="239"/>
      <c r="N114" s="239"/>
      <c r="O114" s="239"/>
      <c r="P114" s="145"/>
      <c r="Q114" s="145"/>
      <c r="R114" s="145"/>
      <c r="S114" s="145"/>
      <c r="T114" s="831"/>
      <c r="U114" s="831"/>
      <c r="V114" s="831"/>
      <c r="W114" s="145"/>
      <c r="X114" s="239"/>
      <c r="Y114" s="239"/>
      <c r="Z114" s="239"/>
      <c r="AA114" s="164"/>
      <c r="AB114" s="1080"/>
      <c r="AC114" s="1001"/>
      <c r="AD114" s="1002"/>
      <c r="AE114" s="1000"/>
    </row>
    <row r="115" spans="1:31" ht="15">
      <c r="A115" s="239"/>
      <c r="B115" s="239"/>
      <c r="C115" s="205"/>
      <c r="D115" s="145"/>
      <c r="E115" s="145"/>
      <c r="F115" s="145"/>
      <c r="G115" s="239"/>
      <c r="H115" s="239"/>
      <c r="I115" s="239"/>
      <c r="J115" s="239"/>
      <c r="K115" s="239"/>
      <c r="L115" s="239"/>
      <c r="M115" s="239"/>
      <c r="N115" s="239"/>
      <c r="O115" s="239"/>
      <c r="P115" s="145"/>
      <c r="Q115" s="145"/>
      <c r="R115" s="145"/>
      <c r="S115" s="145"/>
      <c r="T115" s="831"/>
      <c r="U115" s="831"/>
      <c r="V115" s="831"/>
      <c r="W115" s="145"/>
      <c r="X115" s="239"/>
      <c r="Y115" s="239"/>
      <c r="Z115" s="239"/>
      <c r="AA115" s="166">
        <f>IF(AE113,D67,"")</f>
      </c>
      <c r="AB115" s="1080"/>
      <c r="AC115" s="1001"/>
      <c r="AD115" s="1002"/>
      <c r="AE115" s="1000"/>
    </row>
    <row r="116" spans="1:31" ht="12.75">
      <c r="A116" s="239"/>
      <c r="B116" s="239"/>
      <c r="C116" s="205"/>
      <c r="D116" s="145"/>
      <c r="E116" s="145"/>
      <c r="F116" s="145"/>
      <c r="G116" s="239"/>
      <c r="H116" s="239"/>
      <c r="I116" s="239"/>
      <c r="J116" s="239"/>
      <c r="K116" s="239"/>
      <c r="L116" s="239"/>
      <c r="M116" s="239"/>
      <c r="N116" s="239"/>
      <c r="O116" s="239"/>
      <c r="P116" s="145"/>
      <c r="Q116" s="145"/>
      <c r="R116" s="145"/>
      <c r="S116" s="145"/>
      <c r="T116" s="831"/>
      <c r="U116" s="831"/>
      <c r="V116" s="831"/>
      <c r="W116" s="145"/>
      <c r="X116" s="239"/>
      <c r="Y116" s="239"/>
      <c r="Z116" s="239"/>
      <c r="AA116" s="167" t="s">
        <v>2</v>
      </c>
      <c r="AB116" s="1080"/>
      <c r="AC116" s="1001"/>
      <c r="AD116" s="1002"/>
      <c r="AE116" s="1000"/>
    </row>
    <row r="117" spans="1:31" ht="15">
      <c r="A117" s="239"/>
      <c r="B117" s="239"/>
      <c r="C117" s="205"/>
      <c r="D117" s="145"/>
      <c r="E117" s="145"/>
      <c r="F117" s="145"/>
      <c r="G117" s="239"/>
      <c r="H117" s="239"/>
      <c r="I117" s="239"/>
      <c r="J117" s="239"/>
      <c r="K117" s="239"/>
      <c r="L117" s="239"/>
      <c r="M117" s="239"/>
      <c r="N117" s="239"/>
      <c r="O117" s="239"/>
      <c r="P117" s="145"/>
      <c r="Q117" s="145"/>
      <c r="R117" s="145"/>
      <c r="S117" s="145"/>
      <c r="T117" s="831"/>
      <c r="U117" s="831"/>
      <c r="V117" s="831"/>
      <c r="W117" s="145"/>
      <c r="X117" s="239"/>
      <c r="Y117" s="239"/>
      <c r="Z117" s="239"/>
      <c r="AA117" s="168">
        <f>IF(AE113,D69,"")</f>
      </c>
      <c r="AB117" s="1080"/>
      <c r="AC117" s="1001"/>
      <c r="AD117" s="1002"/>
      <c r="AE117" s="1000"/>
    </row>
    <row r="118" spans="1:31" ht="15">
      <c r="A118" s="239"/>
      <c r="B118" s="239"/>
      <c r="C118" s="205"/>
      <c r="D118" s="145"/>
      <c r="E118" s="145"/>
      <c r="F118" s="145"/>
      <c r="G118" s="239"/>
      <c r="H118" s="239"/>
      <c r="I118" s="239"/>
      <c r="J118" s="239"/>
      <c r="K118" s="239"/>
      <c r="L118" s="239"/>
      <c r="M118" s="239"/>
      <c r="N118" s="239"/>
      <c r="O118" s="239"/>
      <c r="P118" s="145"/>
      <c r="Q118" s="145"/>
      <c r="R118" s="145"/>
      <c r="S118" s="145"/>
      <c r="T118" s="831"/>
      <c r="U118" s="831"/>
      <c r="V118" s="831"/>
      <c r="W118" s="145"/>
      <c r="X118" s="239"/>
      <c r="Y118" s="239"/>
      <c r="Z118" s="239"/>
      <c r="AA118" s="165"/>
      <c r="AB118" s="1080"/>
      <c r="AC118" s="1001"/>
      <c r="AD118" s="1002"/>
      <c r="AE118" s="1000"/>
    </row>
    <row r="119" spans="1:31" ht="12.75">
      <c r="A119" s="239"/>
      <c r="B119" s="239"/>
      <c r="C119" s="205"/>
      <c r="D119" s="145"/>
      <c r="E119" s="145"/>
      <c r="F119" s="145"/>
      <c r="G119" s="239"/>
      <c r="H119" s="239"/>
      <c r="I119" s="239"/>
      <c r="J119" s="239"/>
      <c r="K119" s="239"/>
      <c r="L119" s="239"/>
      <c r="M119" s="239"/>
      <c r="N119" s="239"/>
      <c r="O119" s="239"/>
      <c r="P119" s="145"/>
      <c r="Q119" s="145"/>
      <c r="R119" s="145"/>
      <c r="S119" s="145"/>
      <c r="T119" s="831"/>
      <c r="U119" s="831"/>
      <c r="V119" s="831"/>
      <c r="W119" s="145"/>
      <c r="X119" s="239"/>
      <c r="Y119" s="239"/>
      <c r="Z119" s="239"/>
      <c r="AA119" s="163">
        <v>15</v>
      </c>
      <c r="AB119" s="1080"/>
      <c r="AC119" s="1001"/>
      <c r="AD119" s="1002"/>
      <c r="AE119" s="1000"/>
    </row>
    <row r="120" spans="1:31" ht="12.75">
      <c r="A120" s="239"/>
      <c r="B120" s="239"/>
      <c r="C120" s="205"/>
      <c r="D120" s="145"/>
      <c r="E120" s="145"/>
      <c r="F120" s="145"/>
      <c r="G120" s="239"/>
      <c r="H120" s="239"/>
      <c r="I120" s="239"/>
      <c r="J120" s="239"/>
      <c r="K120" s="239"/>
      <c r="L120" s="239"/>
      <c r="M120" s="239"/>
      <c r="N120" s="239"/>
      <c r="O120" s="239"/>
      <c r="P120" s="145"/>
      <c r="Q120" s="145"/>
      <c r="R120" s="145"/>
      <c r="S120" s="145"/>
      <c r="T120" s="831"/>
      <c r="U120" s="831"/>
      <c r="V120" s="831"/>
      <c r="W120" s="145"/>
      <c r="X120" s="239"/>
      <c r="Y120" s="239"/>
      <c r="Z120" s="239"/>
      <c r="AA120" s="156" t="s">
        <v>3</v>
      </c>
      <c r="AB120" s="1080">
        <v>16</v>
      </c>
      <c r="AC120" s="1001">
        <v>74</v>
      </c>
      <c r="AD120" s="1002">
        <v>7</v>
      </c>
      <c r="AE120" s="1000" t="b">
        <v>0</v>
      </c>
    </row>
    <row r="121" spans="1:31" ht="15">
      <c r="A121" s="239"/>
      <c r="B121" s="239"/>
      <c r="C121" s="205"/>
      <c r="D121" s="145"/>
      <c r="E121" s="145"/>
      <c r="F121" s="145"/>
      <c r="G121" s="239"/>
      <c r="H121" s="239"/>
      <c r="I121" s="239"/>
      <c r="J121" s="239"/>
      <c r="K121" s="239"/>
      <c r="L121" s="239"/>
      <c r="M121" s="239"/>
      <c r="N121" s="239"/>
      <c r="O121" s="239"/>
      <c r="P121" s="145"/>
      <c r="Q121" s="145"/>
      <c r="R121" s="145"/>
      <c r="S121" s="145"/>
      <c r="T121" s="831"/>
      <c r="U121" s="831"/>
      <c r="V121" s="831"/>
      <c r="W121" s="145"/>
      <c r="X121" s="239"/>
      <c r="Y121" s="239"/>
      <c r="Z121" s="239"/>
      <c r="AA121" s="164"/>
      <c r="AB121" s="1080"/>
      <c r="AC121" s="1001"/>
      <c r="AD121" s="1002"/>
      <c r="AE121" s="1000"/>
    </row>
    <row r="122" spans="1:31" ht="15">
      <c r="A122" s="239"/>
      <c r="B122" s="239"/>
      <c r="C122" s="205"/>
      <c r="D122" s="145"/>
      <c r="E122" s="145"/>
      <c r="F122" s="145"/>
      <c r="G122" s="239"/>
      <c r="H122" s="239"/>
      <c r="I122" s="239"/>
      <c r="J122" s="239"/>
      <c r="K122" s="239"/>
      <c r="L122" s="239"/>
      <c r="M122" s="239"/>
      <c r="N122" s="239"/>
      <c r="O122" s="239"/>
      <c r="P122" s="145"/>
      <c r="Q122" s="145"/>
      <c r="R122" s="145"/>
      <c r="S122" s="145"/>
      <c r="T122" s="831"/>
      <c r="U122" s="831"/>
      <c r="V122" s="831"/>
      <c r="W122" s="145"/>
      <c r="X122" s="239"/>
      <c r="Y122" s="239"/>
      <c r="Z122" s="239"/>
      <c r="AA122" s="166">
        <f>IF(AE120,D71,"")</f>
      </c>
      <c r="AB122" s="1080"/>
      <c r="AC122" s="1001"/>
      <c r="AD122" s="1002"/>
      <c r="AE122" s="1000"/>
    </row>
    <row r="123" spans="1:31" ht="12.75">
      <c r="A123" s="239"/>
      <c r="B123" s="239"/>
      <c r="C123" s="205"/>
      <c r="D123" s="145"/>
      <c r="E123" s="145"/>
      <c r="F123" s="145"/>
      <c r="G123" s="239"/>
      <c r="H123" s="239"/>
      <c r="I123" s="239"/>
      <c r="J123" s="239"/>
      <c r="K123" s="239"/>
      <c r="L123" s="239"/>
      <c r="M123" s="239"/>
      <c r="N123" s="239"/>
      <c r="O123" s="239"/>
      <c r="P123" s="145"/>
      <c r="Q123" s="145"/>
      <c r="R123" s="145"/>
      <c r="S123" s="145"/>
      <c r="T123" s="831"/>
      <c r="U123" s="831"/>
      <c r="V123" s="831"/>
      <c r="W123" s="145"/>
      <c r="X123" s="239"/>
      <c r="Y123" s="239"/>
      <c r="Z123" s="239"/>
      <c r="AA123" s="167"/>
      <c r="AB123" s="1080"/>
      <c r="AC123" s="1001"/>
      <c r="AD123" s="1002"/>
      <c r="AE123" s="1000"/>
    </row>
    <row r="124" spans="1:31" ht="15">
      <c r="A124" s="239"/>
      <c r="B124" s="239"/>
      <c r="C124" s="205"/>
      <c r="D124" s="145"/>
      <c r="E124" s="145"/>
      <c r="F124" s="145"/>
      <c r="G124" s="239"/>
      <c r="H124" s="239"/>
      <c r="I124" s="239"/>
      <c r="J124" s="239"/>
      <c r="K124" s="239"/>
      <c r="L124" s="239"/>
      <c r="M124" s="239"/>
      <c r="N124" s="239"/>
      <c r="O124" s="239"/>
      <c r="P124" s="145"/>
      <c r="Q124" s="145"/>
      <c r="R124" s="145"/>
      <c r="S124" s="145"/>
      <c r="T124" s="831"/>
      <c r="U124" s="831"/>
      <c r="V124" s="831"/>
      <c r="W124" s="145"/>
      <c r="X124" s="239"/>
      <c r="Y124" s="239"/>
      <c r="Z124" s="239"/>
      <c r="AA124" s="168">
        <f>IF(AE120,D73,"")</f>
      </c>
      <c r="AB124" s="1080"/>
      <c r="AC124" s="1001"/>
      <c r="AD124" s="1002"/>
      <c r="AE124" s="1000"/>
    </row>
    <row r="125" spans="1:31" ht="15">
      <c r="A125" s="239"/>
      <c r="B125" s="239"/>
      <c r="C125" s="205"/>
      <c r="D125" s="145"/>
      <c r="E125" s="145"/>
      <c r="F125" s="145"/>
      <c r="G125" s="239"/>
      <c r="H125" s="239"/>
      <c r="I125" s="239"/>
      <c r="J125" s="239"/>
      <c r="K125" s="239"/>
      <c r="L125" s="239"/>
      <c r="M125" s="239"/>
      <c r="N125" s="239"/>
      <c r="O125" s="239"/>
      <c r="P125" s="145"/>
      <c r="Q125" s="145"/>
      <c r="R125" s="145"/>
      <c r="S125" s="145"/>
      <c r="T125" s="831"/>
      <c r="U125" s="831"/>
      <c r="V125" s="831"/>
      <c r="W125" s="145"/>
      <c r="X125" s="239"/>
      <c r="Y125" s="239"/>
      <c r="Z125" s="239"/>
      <c r="AA125" s="165"/>
      <c r="AB125" s="1080"/>
      <c r="AC125" s="1001"/>
      <c r="AD125" s="1002"/>
      <c r="AE125" s="1000"/>
    </row>
    <row r="126" spans="1:31" ht="12.75">
      <c r="A126" s="239"/>
      <c r="B126" s="239"/>
      <c r="C126" s="205"/>
      <c r="D126" s="145"/>
      <c r="E126" s="145"/>
      <c r="F126" s="145"/>
      <c r="G126" s="239"/>
      <c r="H126" s="239"/>
      <c r="I126" s="239"/>
      <c r="J126" s="239"/>
      <c r="K126" s="239"/>
      <c r="L126" s="239"/>
      <c r="M126" s="239"/>
      <c r="N126" s="239"/>
      <c r="O126" s="239"/>
      <c r="P126" s="145"/>
      <c r="Q126" s="145"/>
      <c r="R126" s="145"/>
      <c r="S126" s="145"/>
      <c r="T126" s="831"/>
      <c r="U126" s="831"/>
      <c r="V126" s="831"/>
      <c r="W126" s="145"/>
      <c r="X126" s="239"/>
      <c r="Y126" s="239"/>
      <c r="Z126" s="239"/>
      <c r="AA126" s="163">
        <v>16</v>
      </c>
      <c r="AB126" s="1080"/>
      <c r="AC126" s="1001"/>
      <c r="AD126" s="1002"/>
      <c r="AE126" s="1000"/>
    </row>
    <row r="127" spans="1:31" ht="12.75">
      <c r="A127" s="239"/>
      <c r="B127" s="239"/>
      <c r="C127" s="205"/>
      <c r="D127" s="145"/>
      <c r="E127" s="145"/>
      <c r="F127" s="145"/>
      <c r="G127" s="239"/>
      <c r="H127" s="239"/>
      <c r="I127" s="239"/>
      <c r="J127" s="239"/>
      <c r="K127" s="239"/>
      <c r="L127" s="239"/>
      <c r="M127" s="239"/>
      <c r="N127" s="239"/>
      <c r="O127" s="239"/>
      <c r="P127" s="145"/>
      <c r="Q127" s="145"/>
      <c r="R127" s="145"/>
      <c r="S127" s="145"/>
      <c r="T127" s="831"/>
      <c r="U127" s="831"/>
      <c r="V127" s="831"/>
      <c r="W127" s="145"/>
      <c r="X127" s="239"/>
      <c r="Y127" s="239"/>
      <c r="Z127" s="239"/>
      <c r="AA127" s="156" t="s">
        <v>72</v>
      </c>
      <c r="AB127" s="1080">
        <v>17</v>
      </c>
      <c r="AC127" s="1001">
        <v>16</v>
      </c>
      <c r="AD127" s="1002">
        <v>11</v>
      </c>
      <c r="AE127" s="1000" t="b">
        <v>0</v>
      </c>
    </row>
    <row r="128" spans="1:31" ht="15">
      <c r="A128" s="239"/>
      <c r="B128" s="239"/>
      <c r="C128" s="205"/>
      <c r="D128" s="145"/>
      <c r="E128" s="145"/>
      <c r="F128" s="145"/>
      <c r="G128" s="239"/>
      <c r="H128" s="239"/>
      <c r="I128" s="239"/>
      <c r="J128" s="239"/>
      <c r="K128" s="239"/>
      <c r="L128" s="239"/>
      <c r="M128" s="239"/>
      <c r="N128" s="239"/>
      <c r="O128" s="239"/>
      <c r="P128" s="145"/>
      <c r="Q128" s="145"/>
      <c r="R128" s="145"/>
      <c r="S128" s="145"/>
      <c r="T128" s="831"/>
      <c r="U128" s="831"/>
      <c r="V128" s="831"/>
      <c r="W128" s="145"/>
      <c r="X128" s="239"/>
      <c r="Y128" s="239"/>
      <c r="Z128" s="239"/>
      <c r="AA128" s="164"/>
      <c r="AB128" s="1080"/>
      <c r="AC128" s="1001"/>
      <c r="AD128" s="1002"/>
      <c r="AE128" s="1000"/>
    </row>
    <row r="129" spans="1:31" ht="15">
      <c r="A129" s="239"/>
      <c r="B129" s="239"/>
      <c r="C129" s="205"/>
      <c r="D129" s="145"/>
      <c r="E129" s="145"/>
      <c r="F129" s="145"/>
      <c r="G129" s="239"/>
      <c r="H129" s="239"/>
      <c r="I129" s="239"/>
      <c r="J129" s="239"/>
      <c r="K129" s="239"/>
      <c r="L129" s="239"/>
      <c r="M129" s="239"/>
      <c r="N129" s="239"/>
      <c r="O129" s="239"/>
      <c r="P129" s="145"/>
      <c r="Q129" s="145"/>
      <c r="R129" s="145"/>
      <c r="S129" s="145"/>
      <c r="T129" s="831"/>
      <c r="U129" s="831"/>
      <c r="V129" s="831"/>
      <c r="W129" s="145"/>
      <c r="X129" s="239"/>
      <c r="Y129" s="239"/>
      <c r="Z129" s="239"/>
      <c r="AA129" s="166">
        <f>IF(AE127,G12,"")</f>
      </c>
      <c r="AB129" s="1080"/>
      <c r="AC129" s="1001"/>
      <c r="AD129" s="1002"/>
      <c r="AE129" s="1000"/>
    </row>
    <row r="130" spans="1:31" ht="12.75">
      <c r="A130" s="239"/>
      <c r="B130" s="239"/>
      <c r="C130" s="205"/>
      <c r="D130" s="145"/>
      <c r="E130" s="145"/>
      <c r="F130" s="145"/>
      <c r="G130" s="239"/>
      <c r="H130" s="239"/>
      <c r="I130" s="239"/>
      <c r="J130" s="239"/>
      <c r="K130" s="239"/>
      <c r="L130" s="239"/>
      <c r="M130" s="239"/>
      <c r="N130" s="239"/>
      <c r="O130" s="239"/>
      <c r="P130" s="145"/>
      <c r="Q130" s="145"/>
      <c r="R130" s="145"/>
      <c r="S130" s="145"/>
      <c r="T130" s="831"/>
      <c r="U130" s="831"/>
      <c r="V130" s="831"/>
      <c r="W130" s="145"/>
      <c r="X130" s="239"/>
      <c r="Y130" s="239"/>
      <c r="Z130" s="239"/>
      <c r="AA130" s="167" t="s">
        <v>2</v>
      </c>
      <c r="AB130" s="1080"/>
      <c r="AC130" s="1001"/>
      <c r="AD130" s="1002"/>
      <c r="AE130" s="1000"/>
    </row>
    <row r="131" spans="27:31" ht="15">
      <c r="AA131" s="168">
        <f>IF(AE127,G16,"")</f>
      </c>
      <c r="AB131" s="1080"/>
      <c r="AC131" s="1001"/>
      <c r="AD131" s="1002"/>
      <c r="AE131" s="1000"/>
    </row>
    <row r="132" spans="27:31" ht="15">
      <c r="AA132" s="165"/>
      <c r="AB132" s="1080"/>
      <c r="AC132" s="1001"/>
      <c r="AD132" s="1002"/>
      <c r="AE132" s="1000"/>
    </row>
    <row r="133" spans="27:31" ht="12.75">
      <c r="AA133" s="163">
        <v>1</v>
      </c>
      <c r="AB133" s="1080"/>
      <c r="AC133" s="1001"/>
      <c r="AD133" s="1002"/>
      <c r="AE133" s="1000"/>
    </row>
    <row r="134" spans="27:31" ht="12.75">
      <c r="AA134" s="156" t="s">
        <v>3</v>
      </c>
      <c r="AB134" s="1080">
        <v>18</v>
      </c>
      <c r="AC134" s="1001">
        <v>24</v>
      </c>
      <c r="AD134" s="1002">
        <v>11</v>
      </c>
      <c r="AE134" s="1000" t="b">
        <v>0</v>
      </c>
    </row>
    <row r="135" spans="27:31" ht="15">
      <c r="AA135" s="164"/>
      <c r="AB135" s="1080"/>
      <c r="AC135" s="1001"/>
      <c r="AD135" s="1002"/>
      <c r="AE135" s="1000"/>
    </row>
    <row r="136" spans="27:31" ht="15">
      <c r="AA136" s="166">
        <f>IF(AE134,G20,"")</f>
      </c>
      <c r="AB136" s="1080"/>
      <c r="AC136" s="1001"/>
      <c r="AD136" s="1002"/>
      <c r="AE136" s="1000"/>
    </row>
    <row r="137" spans="27:31" ht="12.75">
      <c r="AA137" s="167" t="s">
        <v>2</v>
      </c>
      <c r="AB137" s="1080"/>
      <c r="AC137" s="1001"/>
      <c r="AD137" s="1002"/>
      <c r="AE137" s="1000"/>
    </row>
    <row r="138" spans="27:31" ht="15">
      <c r="AA138" s="168">
        <f>IF(AE134,G24,"")</f>
      </c>
      <c r="AB138" s="1080"/>
      <c r="AC138" s="1001"/>
      <c r="AD138" s="1002"/>
      <c r="AE138" s="1000"/>
    </row>
    <row r="139" spans="27:31" ht="15">
      <c r="AA139" s="165"/>
      <c r="AB139" s="1080"/>
      <c r="AC139" s="1001"/>
      <c r="AD139" s="1002"/>
      <c r="AE139" s="1000"/>
    </row>
    <row r="140" spans="27:31" ht="12.75">
      <c r="AA140" s="163">
        <v>2</v>
      </c>
      <c r="AB140" s="1080"/>
      <c r="AC140" s="1001"/>
      <c r="AD140" s="1002"/>
      <c r="AE140" s="1000"/>
    </row>
    <row r="141" spans="27:31" ht="12.75">
      <c r="AA141" s="156" t="s">
        <v>3</v>
      </c>
      <c r="AB141" s="1080">
        <v>19</v>
      </c>
      <c r="AC141" s="1001">
        <v>32</v>
      </c>
      <c r="AD141" s="1002">
        <v>11</v>
      </c>
      <c r="AE141" s="1000" t="b">
        <v>0</v>
      </c>
    </row>
    <row r="142" spans="27:31" ht="15">
      <c r="AA142" s="157"/>
      <c r="AB142" s="1080"/>
      <c r="AC142" s="1001"/>
      <c r="AD142" s="1002"/>
      <c r="AE142" s="1000"/>
    </row>
    <row r="143" spans="27:31" ht="15">
      <c r="AA143" s="166">
        <f>IF(AE141,G28,"")</f>
      </c>
      <c r="AB143" s="1080"/>
      <c r="AC143" s="1001"/>
      <c r="AD143" s="1002"/>
      <c r="AE143" s="1000"/>
    </row>
    <row r="144" spans="27:31" ht="12.75">
      <c r="AA144" s="167" t="s">
        <v>2</v>
      </c>
      <c r="AB144" s="1080"/>
      <c r="AC144" s="1001"/>
      <c r="AD144" s="1002"/>
      <c r="AE144" s="1000"/>
    </row>
    <row r="145" spans="27:31" ht="15">
      <c r="AA145" s="168">
        <f>IF(AE141,G32,"")</f>
      </c>
      <c r="AB145" s="1080"/>
      <c r="AC145" s="1001"/>
      <c r="AD145" s="1002"/>
      <c r="AE145" s="1000"/>
    </row>
    <row r="146" spans="27:31" ht="15">
      <c r="AA146" s="162"/>
      <c r="AB146" s="1080"/>
      <c r="AC146" s="1001"/>
      <c r="AD146" s="1002"/>
      <c r="AE146" s="1000"/>
    </row>
    <row r="147" spans="27:31" ht="12.75">
      <c r="AA147" s="163">
        <v>3</v>
      </c>
      <c r="AB147" s="1080"/>
      <c r="AC147" s="1001"/>
      <c r="AD147" s="1002"/>
      <c r="AE147" s="1000"/>
    </row>
    <row r="148" spans="27:31" ht="12.75">
      <c r="AA148" s="156" t="s">
        <v>3</v>
      </c>
      <c r="AB148" s="1080">
        <v>20</v>
      </c>
      <c r="AC148" s="1001">
        <v>40</v>
      </c>
      <c r="AD148" s="1002">
        <v>11</v>
      </c>
      <c r="AE148" s="1000" t="b">
        <v>0</v>
      </c>
    </row>
    <row r="149" spans="27:31" ht="15">
      <c r="AA149" s="164"/>
      <c r="AB149" s="1080"/>
      <c r="AC149" s="1001"/>
      <c r="AD149" s="1002"/>
      <c r="AE149" s="1000"/>
    </row>
    <row r="150" spans="27:31" ht="15">
      <c r="AA150" s="166">
        <f>IF(AE148,G36,"")</f>
      </c>
      <c r="AB150" s="1080"/>
      <c r="AC150" s="1001"/>
      <c r="AD150" s="1002"/>
      <c r="AE150" s="1000"/>
    </row>
    <row r="151" spans="27:31" ht="12.75">
      <c r="AA151" s="167" t="s">
        <v>2</v>
      </c>
      <c r="AB151" s="1080"/>
      <c r="AC151" s="1001"/>
      <c r="AD151" s="1002"/>
      <c r="AE151" s="1000"/>
    </row>
    <row r="152" spans="27:31" ht="15">
      <c r="AA152" s="168">
        <f>IF(AE148,G40,"")</f>
      </c>
      <c r="AB152" s="1080"/>
      <c r="AC152" s="1001"/>
      <c r="AD152" s="1002"/>
      <c r="AE152" s="1000"/>
    </row>
    <row r="153" spans="27:31" ht="15">
      <c r="AA153" s="165"/>
      <c r="AB153" s="1080"/>
      <c r="AC153" s="1001"/>
      <c r="AD153" s="1002"/>
      <c r="AE153" s="1000"/>
    </row>
    <row r="154" spans="27:31" ht="12.75">
      <c r="AA154" s="163">
        <v>4</v>
      </c>
      <c r="AB154" s="1080"/>
      <c r="AC154" s="1001"/>
      <c r="AD154" s="1002"/>
      <c r="AE154" s="1000"/>
    </row>
    <row r="155" spans="27:31" ht="12.75">
      <c r="AA155" s="156" t="s">
        <v>3</v>
      </c>
      <c r="AB155" s="1080">
        <v>21</v>
      </c>
      <c r="AC155" s="1001">
        <v>48</v>
      </c>
      <c r="AD155" s="1002">
        <v>11</v>
      </c>
      <c r="AE155" s="1000" t="b">
        <v>0</v>
      </c>
    </row>
    <row r="156" spans="27:31" ht="15">
      <c r="AA156" s="164"/>
      <c r="AB156" s="1080"/>
      <c r="AC156" s="1001"/>
      <c r="AD156" s="1002"/>
      <c r="AE156" s="1000"/>
    </row>
    <row r="157" spans="27:31" ht="15">
      <c r="AA157" s="166">
        <f>IF(AE155,G44,"")</f>
      </c>
      <c r="AB157" s="1080"/>
      <c r="AC157" s="1001"/>
      <c r="AD157" s="1002"/>
      <c r="AE157" s="1000"/>
    </row>
    <row r="158" spans="27:31" ht="12.75">
      <c r="AA158" s="167" t="s">
        <v>2</v>
      </c>
      <c r="AB158" s="1080"/>
      <c r="AC158" s="1001"/>
      <c r="AD158" s="1002"/>
      <c r="AE158" s="1000"/>
    </row>
    <row r="159" spans="27:31" ht="15">
      <c r="AA159" s="168">
        <f>IF(AE155,G48,"")</f>
      </c>
      <c r="AB159" s="1080"/>
      <c r="AC159" s="1001"/>
      <c r="AD159" s="1002"/>
      <c r="AE159" s="1000"/>
    </row>
    <row r="160" spans="27:31" ht="15">
      <c r="AA160" s="165"/>
      <c r="AB160" s="1080"/>
      <c r="AC160" s="1001"/>
      <c r="AD160" s="1002"/>
      <c r="AE160" s="1000"/>
    </row>
    <row r="161" spans="27:31" ht="12.75">
      <c r="AA161" s="163">
        <v>5</v>
      </c>
      <c r="AB161" s="1080"/>
      <c r="AC161" s="1001"/>
      <c r="AD161" s="1002"/>
      <c r="AE161" s="1000"/>
    </row>
    <row r="162" spans="27:31" ht="12.75">
      <c r="AA162" s="156" t="s">
        <v>3</v>
      </c>
      <c r="AB162" s="1080">
        <v>22</v>
      </c>
      <c r="AC162" s="1001">
        <v>56</v>
      </c>
      <c r="AD162" s="1002">
        <v>11</v>
      </c>
      <c r="AE162" s="1000" t="b">
        <v>0</v>
      </c>
    </row>
    <row r="163" spans="27:31" ht="15">
      <c r="AA163" s="164"/>
      <c r="AB163" s="1080"/>
      <c r="AC163" s="1001"/>
      <c r="AD163" s="1002"/>
      <c r="AE163" s="1000"/>
    </row>
    <row r="164" spans="27:31" ht="15">
      <c r="AA164" s="166">
        <f>IF(AE162,G52,"")</f>
      </c>
      <c r="AB164" s="1080"/>
      <c r="AC164" s="1001"/>
      <c r="AD164" s="1002"/>
      <c r="AE164" s="1000"/>
    </row>
    <row r="165" spans="27:31" ht="12.75">
      <c r="AA165" s="167" t="s">
        <v>2</v>
      </c>
      <c r="AB165" s="1080"/>
      <c r="AC165" s="1001"/>
      <c r="AD165" s="1002"/>
      <c r="AE165" s="1000"/>
    </row>
    <row r="166" spans="27:31" ht="15">
      <c r="AA166" s="168">
        <f>IF(AE162,G56,"")</f>
      </c>
      <c r="AB166" s="1080"/>
      <c r="AC166" s="1001"/>
      <c r="AD166" s="1002"/>
      <c r="AE166" s="1000"/>
    </row>
    <row r="167" spans="27:31" ht="15">
      <c r="AA167" s="165"/>
      <c r="AB167" s="1080"/>
      <c r="AC167" s="1001"/>
      <c r="AD167" s="1002"/>
      <c r="AE167" s="1000"/>
    </row>
    <row r="168" spans="27:31" ht="12.75">
      <c r="AA168" s="163">
        <v>6</v>
      </c>
      <c r="AB168" s="1080"/>
      <c r="AC168" s="1001"/>
      <c r="AD168" s="1002"/>
      <c r="AE168" s="1000"/>
    </row>
    <row r="169" spans="27:31" ht="12.75">
      <c r="AA169" s="156" t="s">
        <v>3</v>
      </c>
      <c r="AB169" s="1080">
        <v>23</v>
      </c>
      <c r="AC169" s="1001">
        <v>64</v>
      </c>
      <c r="AD169" s="1002">
        <v>11</v>
      </c>
      <c r="AE169" s="1000" t="b">
        <v>0</v>
      </c>
    </row>
    <row r="170" spans="27:31" ht="15">
      <c r="AA170" s="164"/>
      <c r="AB170" s="1080"/>
      <c r="AC170" s="1001"/>
      <c r="AD170" s="1002"/>
      <c r="AE170" s="1000"/>
    </row>
    <row r="171" spans="27:31" ht="15">
      <c r="AA171" s="166">
        <f>IF(AE169,G60,"")</f>
      </c>
      <c r="AB171" s="1080"/>
      <c r="AC171" s="1001"/>
      <c r="AD171" s="1002"/>
      <c r="AE171" s="1000"/>
    </row>
    <row r="172" spans="27:31" ht="12.75">
      <c r="AA172" s="167" t="s">
        <v>2</v>
      </c>
      <c r="AB172" s="1080"/>
      <c r="AC172" s="1001"/>
      <c r="AD172" s="1002"/>
      <c r="AE172" s="1000"/>
    </row>
    <row r="173" spans="27:31" ht="15">
      <c r="AA173" s="168">
        <f>IF(AE169,G64,"")</f>
      </c>
      <c r="AB173" s="1080"/>
      <c r="AC173" s="1001"/>
      <c r="AD173" s="1002"/>
      <c r="AE173" s="1000"/>
    </row>
    <row r="174" spans="27:31" ht="15">
      <c r="AA174" s="165"/>
      <c r="AB174" s="1080"/>
      <c r="AC174" s="1001"/>
      <c r="AD174" s="1002"/>
      <c r="AE174" s="1000"/>
    </row>
    <row r="175" spans="27:31" ht="12.75">
      <c r="AA175" s="163">
        <v>7</v>
      </c>
      <c r="AB175" s="1080"/>
      <c r="AC175" s="1001"/>
      <c r="AD175" s="1002"/>
      <c r="AE175" s="1000"/>
    </row>
    <row r="176" spans="27:31" ht="12.75">
      <c r="AA176" s="156" t="s">
        <v>3</v>
      </c>
      <c r="AB176" s="1080">
        <v>24</v>
      </c>
      <c r="AC176" s="1001">
        <v>72</v>
      </c>
      <c r="AD176" s="1002">
        <v>11</v>
      </c>
      <c r="AE176" s="1000" t="b">
        <v>0</v>
      </c>
    </row>
    <row r="177" spans="27:31" ht="15">
      <c r="AA177" s="164"/>
      <c r="AB177" s="1080"/>
      <c r="AC177" s="1001"/>
      <c r="AD177" s="1002"/>
      <c r="AE177" s="1000"/>
    </row>
    <row r="178" spans="27:31" ht="15">
      <c r="AA178" s="166">
        <f>IF(AE176,G68,"")</f>
      </c>
      <c r="AB178" s="1080"/>
      <c r="AC178" s="1001"/>
      <c r="AD178" s="1002"/>
      <c r="AE178" s="1000"/>
    </row>
    <row r="179" spans="27:31" ht="12.75">
      <c r="AA179" s="167" t="s">
        <v>2</v>
      </c>
      <c r="AB179" s="1080"/>
      <c r="AC179" s="1001"/>
      <c r="AD179" s="1002"/>
      <c r="AE179" s="1000"/>
    </row>
    <row r="180" spans="27:31" ht="15">
      <c r="AA180" s="168">
        <f>IF(AE176,G72,"")</f>
      </c>
      <c r="AB180" s="1080"/>
      <c r="AC180" s="1001"/>
      <c r="AD180" s="1002"/>
      <c r="AE180" s="1000"/>
    </row>
    <row r="181" spans="27:31" ht="15">
      <c r="AA181" s="165"/>
      <c r="AB181" s="1080"/>
      <c r="AC181" s="1001"/>
      <c r="AD181" s="1002"/>
      <c r="AE181" s="1000"/>
    </row>
    <row r="182" spans="27:31" ht="12.75">
      <c r="AA182" s="163">
        <v>8</v>
      </c>
      <c r="AB182" s="1080"/>
      <c r="AC182" s="1001"/>
      <c r="AD182" s="1002"/>
      <c r="AE182" s="1000"/>
    </row>
    <row r="183" spans="27:31" ht="12.75">
      <c r="AA183" s="156" t="s">
        <v>73</v>
      </c>
      <c r="AB183" s="1080">
        <v>25</v>
      </c>
      <c r="AC183" s="1001">
        <v>20</v>
      </c>
      <c r="AD183" s="1002">
        <v>15</v>
      </c>
      <c r="AE183" s="1000" t="b">
        <v>0</v>
      </c>
    </row>
    <row r="184" spans="27:31" ht="15">
      <c r="AA184" s="164"/>
      <c r="AB184" s="1080"/>
      <c r="AC184" s="1001"/>
      <c r="AD184" s="1002"/>
      <c r="AE184" s="1000"/>
    </row>
    <row r="185" spans="27:31" ht="15">
      <c r="AA185" s="166">
        <f>IF(AE183,K14,"")</f>
      </c>
      <c r="AB185" s="1080"/>
      <c r="AC185" s="1001"/>
      <c r="AD185" s="1002"/>
      <c r="AE185" s="1000"/>
    </row>
    <row r="186" spans="27:31" ht="12.75">
      <c r="AA186" s="167" t="s">
        <v>2</v>
      </c>
      <c r="AB186" s="1080"/>
      <c r="AC186" s="1001"/>
      <c r="AD186" s="1002"/>
      <c r="AE186" s="1000"/>
    </row>
    <row r="187" spans="27:31" ht="15">
      <c r="AA187" s="168">
        <f>IF(AE183,K22,"")</f>
      </c>
      <c r="AB187" s="1080"/>
      <c r="AC187" s="1001"/>
      <c r="AD187" s="1002"/>
      <c r="AE187" s="1000"/>
    </row>
    <row r="188" spans="27:31" ht="15">
      <c r="AA188" s="165"/>
      <c r="AB188" s="1080"/>
      <c r="AC188" s="1001"/>
      <c r="AD188" s="1002"/>
      <c r="AE188" s="1000"/>
    </row>
    <row r="189" spans="27:31" ht="12.75">
      <c r="AA189" s="163">
        <v>1</v>
      </c>
      <c r="AB189" s="1080"/>
      <c r="AC189" s="1001"/>
      <c r="AD189" s="1002"/>
      <c r="AE189" s="1000"/>
    </row>
    <row r="190" spans="27:31" ht="12.75">
      <c r="AA190" s="156" t="s">
        <v>3</v>
      </c>
      <c r="AB190" s="1080">
        <v>26</v>
      </c>
      <c r="AC190" s="1001">
        <v>36</v>
      </c>
      <c r="AD190" s="1002">
        <v>15</v>
      </c>
      <c r="AE190" s="1000" t="b">
        <v>0</v>
      </c>
    </row>
    <row r="191" spans="27:31" ht="15">
      <c r="AA191" s="164"/>
      <c r="AB191" s="1080"/>
      <c r="AC191" s="1001"/>
      <c r="AD191" s="1002"/>
      <c r="AE191" s="1000"/>
    </row>
    <row r="192" spans="27:31" ht="15">
      <c r="AA192" s="166">
        <f>IF(AE190,K30,"")</f>
      </c>
      <c r="AB192" s="1080"/>
      <c r="AC192" s="1001"/>
      <c r="AD192" s="1002"/>
      <c r="AE192" s="1000"/>
    </row>
    <row r="193" spans="27:31" ht="12.75">
      <c r="AA193" s="167" t="s">
        <v>2</v>
      </c>
      <c r="AB193" s="1080"/>
      <c r="AC193" s="1001"/>
      <c r="AD193" s="1002"/>
      <c r="AE193" s="1000"/>
    </row>
    <row r="194" spans="27:31" ht="15">
      <c r="AA194" s="168">
        <f>IF(AE190,K38,"")</f>
      </c>
      <c r="AB194" s="1080"/>
      <c r="AC194" s="1001"/>
      <c r="AD194" s="1002"/>
      <c r="AE194" s="1000"/>
    </row>
    <row r="195" spans="27:31" ht="15">
      <c r="AA195" s="165"/>
      <c r="AB195" s="1080"/>
      <c r="AC195" s="1001"/>
      <c r="AD195" s="1002"/>
      <c r="AE195" s="1000"/>
    </row>
    <row r="196" spans="27:31" ht="12.75">
      <c r="AA196" s="163">
        <v>2</v>
      </c>
      <c r="AB196" s="1080"/>
      <c r="AC196" s="1001"/>
      <c r="AD196" s="1002"/>
      <c r="AE196" s="1000"/>
    </row>
    <row r="197" spans="27:31" ht="12.75">
      <c r="AA197" s="156" t="s">
        <v>3</v>
      </c>
      <c r="AB197" s="1080">
        <v>27</v>
      </c>
      <c r="AC197" s="1001">
        <v>52</v>
      </c>
      <c r="AD197" s="1002">
        <v>15</v>
      </c>
      <c r="AE197" s="1000" t="b">
        <v>0</v>
      </c>
    </row>
    <row r="198" spans="27:31" ht="15">
      <c r="AA198" s="164"/>
      <c r="AB198" s="1080"/>
      <c r="AC198" s="1001"/>
      <c r="AD198" s="1002"/>
      <c r="AE198" s="1000"/>
    </row>
    <row r="199" spans="27:31" ht="15">
      <c r="AA199" s="166">
        <f>IF(AE197,K46,"")</f>
      </c>
      <c r="AB199" s="1080"/>
      <c r="AC199" s="1001"/>
      <c r="AD199" s="1002"/>
      <c r="AE199" s="1000"/>
    </row>
    <row r="200" spans="27:31" ht="12.75">
      <c r="AA200" s="167" t="s">
        <v>2</v>
      </c>
      <c r="AB200" s="1080"/>
      <c r="AC200" s="1001"/>
      <c r="AD200" s="1002"/>
      <c r="AE200" s="1000"/>
    </row>
    <row r="201" spans="27:31" ht="15">
      <c r="AA201" s="168">
        <f>IF(AE197,K54,"")</f>
      </c>
      <c r="AB201" s="1080"/>
      <c r="AC201" s="1001"/>
      <c r="AD201" s="1002"/>
      <c r="AE201" s="1000"/>
    </row>
    <row r="202" spans="27:31" ht="15">
      <c r="AA202" s="165"/>
      <c r="AB202" s="1080"/>
      <c r="AC202" s="1001"/>
      <c r="AD202" s="1002"/>
      <c r="AE202" s="1000"/>
    </row>
    <row r="203" spans="27:31" ht="12.75">
      <c r="AA203" s="163">
        <v>3</v>
      </c>
      <c r="AB203" s="1080"/>
      <c r="AC203" s="1001"/>
      <c r="AD203" s="1002"/>
      <c r="AE203" s="1000"/>
    </row>
    <row r="204" spans="27:31" ht="12.75">
      <c r="AA204" s="156" t="s">
        <v>3</v>
      </c>
      <c r="AB204" s="1080">
        <v>28</v>
      </c>
      <c r="AC204" s="1001">
        <v>68</v>
      </c>
      <c r="AD204" s="1002">
        <v>15</v>
      </c>
      <c r="AE204" s="1000" t="b">
        <v>0</v>
      </c>
    </row>
    <row r="205" spans="27:31" ht="15">
      <c r="AA205" s="164"/>
      <c r="AB205" s="1080"/>
      <c r="AC205" s="1001"/>
      <c r="AD205" s="1002"/>
      <c r="AE205" s="1000"/>
    </row>
    <row r="206" spans="27:31" ht="15">
      <c r="AA206" s="166">
        <f>IF(AE204,K62,"")</f>
      </c>
      <c r="AB206" s="1080"/>
      <c r="AC206" s="1001"/>
      <c r="AD206" s="1002"/>
      <c r="AE206" s="1000"/>
    </row>
    <row r="207" spans="27:31" ht="12.75">
      <c r="AA207" s="167" t="s">
        <v>2</v>
      </c>
      <c r="AB207" s="1080"/>
      <c r="AC207" s="1001"/>
      <c r="AD207" s="1002"/>
      <c r="AE207" s="1000"/>
    </row>
    <row r="208" spans="27:31" ht="15">
      <c r="AA208" s="168">
        <f>IF(AE204,K70,"")</f>
      </c>
      <c r="AB208" s="1080"/>
      <c r="AC208" s="1001"/>
      <c r="AD208" s="1002"/>
      <c r="AE208" s="1000"/>
    </row>
    <row r="209" spans="27:31" ht="15">
      <c r="AA209" s="165"/>
      <c r="AB209" s="1080"/>
      <c r="AC209" s="1001"/>
      <c r="AD209" s="1002"/>
      <c r="AE209" s="1000"/>
    </row>
    <row r="210" spans="27:31" ht="12.75">
      <c r="AA210" s="163">
        <v>4</v>
      </c>
      <c r="AB210" s="1080"/>
      <c r="AC210" s="1001"/>
      <c r="AD210" s="1002"/>
      <c r="AE210" s="1000"/>
    </row>
    <row r="211" spans="27:31" ht="12.75">
      <c r="AA211" s="156" t="s">
        <v>74</v>
      </c>
      <c r="AB211" s="1080">
        <v>29</v>
      </c>
      <c r="AC211" s="1001">
        <v>28</v>
      </c>
      <c r="AD211" s="1002">
        <v>19</v>
      </c>
      <c r="AE211" s="1000" t="b">
        <v>0</v>
      </c>
    </row>
    <row r="212" spans="27:31" ht="15">
      <c r="AA212" s="164"/>
      <c r="AB212" s="1080"/>
      <c r="AC212" s="1001"/>
      <c r="AD212" s="1002"/>
      <c r="AE212" s="1000"/>
    </row>
    <row r="213" spans="27:31" ht="15">
      <c r="AA213" s="166">
        <f>IF(AE211,O18,"")</f>
      </c>
      <c r="AB213" s="1080"/>
      <c r="AC213" s="1001"/>
      <c r="AD213" s="1002"/>
      <c r="AE213" s="1000"/>
    </row>
    <row r="214" spans="27:31" ht="12.75">
      <c r="AA214" s="167" t="s">
        <v>2</v>
      </c>
      <c r="AB214" s="1080"/>
      <c r="AC214" s="1001"/>
      <c r="AD214" s="1002"/>
      <c r="AE214" s="1000"/>
    </row>
    <row r="215" spans="27:31" ht="15">
      <c r="AA215" s="168">
        <f>IF(AE211,O34,"")</f>
      </c>
      <c r="AB215" s="1080"/>
      <c r="AC215" s="1001"/>
      <c r="AD215" s="1002"/>
      <c r="AE215" s="1000"/>
    </row>
    <row r="216" spans="27:31" ht="15">
      <c r="AA216" s="165"/>
      <c r="AB216" s="1080"/>
      <c r="AC216" s="1001"/>
      <c r="AD216" s="1002"/>
      <c r="AE216" s="1000"/>
    </row>
    <row r="217" spans="27:31" ht="12.75">
      <c r="AA217" s="163">
        <v>1</v>
      </c>
      <c r="AB217" s="1080"/>
      <c r="AC217" s="1001"/>
      <c r="AD217" s="1002"/>
      <c r="AE217" s="1000"/>
    </row>
    <row r="218" spans="27:31" ht="12.75">
      <c r="AA218" s="156" t="s">
        <v>3</v>
      </c>
      <c r="AB218" s="1080">
        <v>30</v>
      </c>
      <c r="AC218" s="1001">
        <v>60</v>
      </c>
      <c r="AD218" s="1002">
        <v>19</v>
      </c>
      <c r="AE218" s="1000" t="b">
        <v>0</v>
      </c>
    </row>
    <row r="219" spans="27:31" ht="15">
      <c r="AA219" s="164"/>
      <c r="AB219" s="1080"/>
      <c r="AC219" s="1001"/>
      <c r="AD219" s="1002"/>
      <c r="AE219" s="1000"/>
    </row>
    <row r="220" spans="27:31" ht="15">
      <c r="AA220" s="166">
        <f>IF(AE218,O50,"")</f>
      </c>
      <c r="AB220" s="1080"/>
      <c r="AC220" s="1001"/>
      <c r="AD220" s="1002"/>
      <c r="AE220" s="1000"/>
    </row>
    <row r="221" spans="27:31" ht="12.75">
      <c r="AA221" s="167" t="s">
        <v>2</v>
      </c>
      <c r="AB221" s="1080"/>
      <c r="AC221" s="1001"/>
      <c r="AD221" s="1002"/>
      <c r="AE221" s="1000"/>
    </row>
    <row r="222" spans="27:31" ht="15">
      <c r="AA222" s="168">
        <f>IF(AE218,O66,"")</f>
      </c>
      <c r="AB222" s="1080"/>
      <c r="AC222" s="1001"/>
      <c r="AD222" s="1002"/>
      <c r="AE222" s="1000"/>
    </row>
    <row r="223" spans="27:31" ht="15">
      <c r="AA223" s="165"/>
      <c r="AB223" s="1080"/>
      <c r="AC223" s="1001"/>
      <c r="AD223" s="1002"/>
      <c r="AE223" s="1000"/>
    </row>
    <row r="224" spans="27:31" ht="12.75">
      <c r="AA224" s="163">
        <v>2</v>
      </c>
      <c r="AB224" s="1080"/>
      <c r="AC224" s="1001"/>
      <c r="AD224" s="1002"/>
      <c r="AE224" s="1000"/>
    </row>
    <row r="225" spans="27:31" ht="12.75">
      <c r="AA225" s="156" t="s">
        <v>75</v>
      </c>
      <c r="AB225" s="1080">
        <v>31</v>
      </c>
      <c r="AC225" s="1001">
        <v>45</v>
      </c>
      <c r="AD225" s="1002">
        <v>23</v>
      </c>
      <c r="AE225" s="1000" t="b">
        <v>0</v>
      </c>
    </row>
    <row r="226" spans="27:31" ht="15">
      <c r="AA226" s="164"/>
      <c r="AB226" s="1080"/>
      <c r="AC226" s="1001"/>
      <c r="AD226" s="1002"/>
      <c r="AE226" s="1000"/>
    </row>
    <row r="227" spans="27:31" ht="15">
      <c r="AA227" s="166">
        <f>IF(AE225,S26,"")</f>
      </c>
      <c r="AB227" s="1080"/>
      <c r="AC227" s="1001"/>
      <c r="AD227" s="1002"/>
      <c r="AE227" s="1000"/>
    </row>
    <row r="228" spans="27:31" ht="12.75">
      <c r="AA228" s="167" t="s">
        <v>2</v>
      </c>
      <c r="AB228" s="1080"/>
      <c r="AC228" s="1001"/>
      <c r="AD228" s="1002"/>
      <c r="AE228" s="1000"/>
    </row>
    <row r="229" spans="27:31" ht="15">
      <c r="AA229" s="168">
        <f>IF(AE225,S58,"")</f>
      </c>
      <c r="AB229" s="1080"/>
      <c r="AC229" s="1001"/>
      <c r="AD229" s="1002"/>
      <c r="AE229" s="1000"/>
    </row>
    <row r="230" spans="27:31" ht="15">
      <c r="AA230" s="165"/>
      <c r="AB230" s="1080"/>
      <c r="AC230" s="1001"/>
      <c r="AD230" s="1002"/>
      <c r="AE230" s="1000"/>
    </row>
    <row r="231" spans="27:31" ht="12.75">
      <c r="AA231" s="163"/>
      <c r="AB231" s="1080"/>
      <c r="AC231" s="1001"/>
      <c r="AD231" s="1002"/>
      <c r="AE231" s="1000"/>
    </row>
    <row r="232" spans="27:31" ht="12.75">
      <c r="AA232" s="156" t="s">
        <v>76</v>
      </c>
      <c r="AB232" s="1080">
        <v>32</v>
      </c>
      <c r="AC232" s="1001">
        <v>79</v>
      </c>
      <c r="AD232" s="1002">
        <v>7</v>
      </c>
      <c r="AE232" s="1000" t="b">
        <v>0</v>
      </c>
    </row>
    <row r="233" spans="27:31" ht="15">
      <c r="AA233" s="164"/>
      <c r="AB233" s="1080"/>
      <c r="AC233" s="1001"/>
      <c r="AD233" s="1002"/>
      <c r="AE233" s="1000"/>
    </row>
    <row r="234" spans="27:31" ht="15">
      <c r="AA234" s="166">
        <f>IF(AE232,D76,"")</f>
      </c>
      <c r="AB234" s="1080"/>
      <c r="AC234" s="1001"/>
      <c r="AD234" s="1002"/>
      <c r="AE234" s="1000"/>
    </row>
    <row r="235" spans="27:31" ht="12.75">
      <c r="AA235" s="167" t="s">
        <v>2</v>
      </c>
      <c r="AB235" s="1080"/>
      <c r="AC235" s="1001"/>
      <c r="AD235" s="1002"/>
      <c r="AE235" s="1000"/>
    </row>
    <row r="236" spans="27:31" ht="15">
      <c r="AA236" s="168">
        <f>IF(AE232,D78,"")</f>
      </c>
      <c r="AB236" s="1080"/>
      <c r="AC236" s="1001"/>
      <c r="AD236" s="1002"/>
      <c r="AE236" s="1000"/>
    </row>
    <row r="237" spans="27:31" ht="15">
      <c r="AA237" s="165"/>
      <c r="AB237" s="1080"/>
      <c r="AC237" s="1001"/>
      <c r="AD237" s="1002"/>
      <c r="AE237" s="1000"/>
    </row>
    <row r="238" spans="27:31" ht="12.75">
      <c r="AA238" s="163"/>
      <c r="AB238" s="1080"/>
      <c r="AC238" s="1001"/>
      <c r="AD238" s="1002"/>
      <c r="AE238" s="1000"/>
    </row>
    <row r="239" spans="27:28" ht="12.75">
      <c r="AA239" s="587"/>
      <c r="AB239" s="1223">
        <f>MAX(AB15:AB238)</f>
        <v>32</v>
      </c>
    </row>
    <row r="240" spans="27:28" ht="12.75">
      <c r="AA240" s="588"/>
      <c r="AB240" s="1223"/>
    </row>
    <row r="241" ht="12.75">
      <c r="AB241" s="1223"/>
    </row>
    <row r="242" ht="12.75">
      <c r="AB242" s="1223"/>
    </row>
    <row r="243" ht="12.75">
      <c r="AB243" s="1223"/>
    </row>
    <row r="244" ht="12.75">
      <c r="AB244" s="1223"/>
    </row>
    <row r="245" spans="27:28" ht="12.75">
      <c r="AA245" s="588"/>
      <c r="AB245" s="1223"/>
    </row>
  </sheetData>
  <sheetProtection sheet="1" objects="1" scenarios="1" selectLockedCells="1"/>
  <mergeCells count="626">
    <mergeCell ref="AC225:AC231"/>
    <mergeCell ref="AD225:AD231"/>
    <mergeCell ref="AC232:AC238"/>
    <mergeCell ref="AD232:AD238"/>
    <mergeCell ref="AC204:AC210"/>
    <mergeCell ref="AD204:AD210"/>
    <mergeCell ref="AC211:AC217"/>
    <mergeCell ref="AD211:AD217"/>
    <mergeCell ref="AC218:AC224"/>
    <mergeCell ref="AD218:AD224"/>
    <mergeCell ref="AC183:AC189"/>
    <mergeCell ref="AD183:AD189"/>
    <mergeCell ref="AC190:AC196"/>
    <mergeCell ref="AD190:AD196"/>
    <mergeCell ref="AC197:AC203"/>
    <mergeCell ref="AD197:AD203"/>
    <mergeCell ref="AC162:AC168"/>
    <mergeCell ref="AD162:AD168"/>
    <mergeCell ref="AC169:AC175"/>
    <mergeCell ref="AD169:AD175"/>
    <mergeCell ref="AC176:AC182"/>
    <mergeCell ref="AD176:AD182"/>
    <mergeCell ref="AC141:AC147"/>
    <mergeCell ref="AD141:AD147"/>
    <mergeCell ref="AC148:AC154"/>
    <mergeCell ref="AD148:AD154"/>
    <mergeCell ref="AC155:AC161"/>
    <mergeCell ref="AD155:AD161"/>
    <mergeCell ref="AC120:AC126"/>
    <mergeCell ref="AD120:AD126"/>
    <mergeCell ref="AC127:AC133"/>
    <mergeCell ref="AD127:AD133"/>
    <mergeCell ref="AC134:AC140"/>
    <mergeCell ref="AD134:AD140"/>
    <mergeCell ref="AC99:AC105"/>
    <mergeCell ref="AD99:AD105"/>
    <mergeCell ref="AC106:AC112"/>
    <mergeCell ref="AD106:AD112"/>
    <mergeCell ref="AC113:AC119"/>
    <mergeCell ref="AD113:AD119"/>
    <mergeCell ref="AC78:AC84"/>
    <mergeCell ref="AD78:AD84"/>
    <mergeCell ref="AC85:AC91"/>
    <mergeCell ref="AD85:AD91"/>
    <mergeCell ref="AC92:AC98"/>
    <mergeCell ref="AD92:AD98"/>
    <mergeCell ref="AC57:AC63"/>
    <mergeCell ref="AD57:AD63"/>
    <mergeCell ref="AC64:AC70"/>
    <mergeCell ref="AD64:AD70"/>
    <mergeCell ref="AC71:AC77"/>
    <mergeCell ref="AD71:AD77"/>
    <mergeCell ref="AC36:AC42"/>
    <mergeCell ref="AD36:AD42"/>
    <mergeCell ref="AC43:AC49"/>
    <mergeCell ref="AD43:AD49"/>
    <mergeCell ref="AC50:AC56"/>
    <mergeCell ref="AD50:AD56"/>
    <mergeCell ref="AC15:AC21"/>
    <mergeCell ref="AD15:AD21"/>
    <mergeCell ref="AC22:AC28"/>
    <mergeCell ref="AD22:AD28"/>
    <mergeCell ref="AC29:AC35"/>
    <mergeCell ref="AD29:AD3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N5:R5"/>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 ref="AB43:AB49"/>
    <mergeCell ref="AB50:AB56"/>
    <mergeCell ref="AB57:AB63"/>
    <mergeCell ref="AB64:AB70"/>
    <mergeCell ref="AB15:AB21"/>
    <mergeCell ref="AB22:AB28"/>
    <mergeCell ref="AB29:AB35"/>
    <mergeCell ref="AB36:AB42"/>
    <mergeCell ref="AB99:AB105"/>
    <mergeCell ref="AB106:AB112"/>
    <mergeCell ref="AB113:AB119"/>
    <mergeCell ref="AB120:AB126"/>
    <mergeCell ref="AB71:AB77"/>
    <mergeCell ref="AB78:AB84"/>
    <mergeCell ref="AB85:AB91"/>
    <mergeCell ref="AB92:AB98"/>
    <mergeCell ref="AB155:AB161"/>
    <mergeCell ref="AB162:AB168"/>
    <mergeCell ref="AB169:AB175"/>
    <mergeCell ref="AB176:AB182"/>
    <mergeCell ref="AB127:AB133"/>
    <mergeCell ref="AB134:AB140"/>
    <mergeCell ref="AB141:AB147"/>
    <mergeCell ref="AB148:AB154"/>
    <mergeCell ref="AB239:AB245"/>
    <mergeCell ref="AB211:AB217"/>
    <mergeCell ref="AB218:AB224"/>
    <mergeCell ref="AB225:AB231"/>
    <mergeCell ref="AB232:AB238"/>
    <mergeCell ref="AB183:AB189"/>
    <mergeCell ref="AB190:AB196"/>
    <mergeCell ref="AB197:AB203"/>
    <mergeCell ref="AB204:AB210"/>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11:E74">
    <cfRule type="expression" priority="1" dxfId="287" stopIfTrue="1">
      <formula>COUNTIF($O$77:$T$84,D11)&gt;0</formula>
    </cfRule>
  </conditionalFormatting>
  <conditionalFormatting sqref="A11:A12">
    <cfRule type="expression" priority="2" dxfId="287" stopIfTrue="1">
      <formula>AND($A$11&lt;&gt;"ДИ",COUNTIF($O$77:$T$84,D11)&gt;0)</formula>
    </cfRule>
  </conditionalFormatting>
  <conditionalFormatting sqref="A25:A26">
    <cfRule type="expression" priority="3" dxfId="287" stopIfTrue="1">
      <formula>AND($A$25&lt;&gt;"ДИ",COUNTIF($O$77:$T$84,D25)&gt;0)</formula>
    </cfRule>
  </conditionalFormatting>
  <conditionalFormatting sqref="A27:A28">
    <cfRule type="expression" priority="4" dxfId="287" stopIfTrue="1">
      <formula>AND($A$27&lt;&gt;"ДИ",COUNTIF($O$77:$T$84,D27)&gt;0)</formula>
    </cfRule>
  </conditionalFormatting>
  <conditionalFormatting sqref="A57:A58">
    <cfRule type="expression" priority="5" dxfId="287" stopIfTrue="1">
      <formula>AND($A$57&lt;&gt;"ДИ",COUNTIF($O$77:$T$84,D57)&gt;0)</formula>
    </cfRule>
  </conditionalFormatting>
  <conditionalFormatting sqref="A41:A42">
    <cfRule type="expression" priority="6" dxfId="287" stopIfTrue="1">
      <formula>AND($A$41&lt;&gt;"ДИ",COUNTIF($O$77:$T$84,D41)&gt;0)</formula>
    </cfRule>
  </conditionalFormatting>
  <conditionalFormatting sqref="A43:A44">
    <cfRule type="expression" priority="7" dxfId="287" stopIfTrue="1">
      <formula>AND($A$43&lt;&gt;"ДИ",COUNTIF($O$77:$T$84,D43)&gt;0)</formula>
    </cfRule>
  </conditionalFormatting>
  <conditionalFormatting sqref="A59:A60">
    <cfRule type="expression" priority="8" dxfId="287" stopIfTrue="1">
      <formula>AND($A$59&lt;&gt;"ДИ",COUNTIF($O$77:$T$84,D59)&gt;0)</formula>
    </cfRule>
  </conditionalFormatting>
  <conditionalFormatting sqref="A73:A74">
    <cfRule type="expression" priority="9" dxfId="287" stopIfTrue="1">
      <formula>AND($A$73&lt;&gt;"ДИ",COUNTIF($O$77:$T$84,D73)&gt;0)</formula>
    </cfRule>
  </conditionalFormatting>
  <conditionalFormatting sqref="D11:D74">
    <cfRule type="expression" priority="10" dxfId="287" stopIfTrue="1">
      <formula>COUNTIF($O$77:$T$84,D11)&gt;0</formula>
    </cfRule>
  </conditionalFormatting>
  <conditionalFormatting sqref="AA46 AA39 AA32 AA18 AA25 AA228 AA88 AA81 AA74 AA67 AA60 AA53 AA130 AA123 AA116 AA109 AA102 AA95 AA172 AA165 AA158 AA151 AA144 AA137 AA179 AA186 AA193 AA200 AA207 AA214 AA221 AA235">
    <cfRule type="cellIs" priority="11" dxfId="0" operator="notEqual" stopIfTrue="1">
      <formula>"против"</formula>
    </cfRule>
  </conditionalFormatting>
  <conditionalFormatting sqref="AA47 AA40 AA229 AA26 AA19 AA33 AA89 AA82 AA54 AA61 AA68 AA75 AA131 AA124 AA96 AA103 AA110 AA117 AA173 AA166 AA138 AA145 AA152 AA159 AA180 AA187 AA194 AA201 AA208 AA215 AA222 AA236">
    <cfRule type="expression" priority="12" dxfId="0" stopIfTrue="1">
      <formula>AA18&lt;&gt;"против"</formula>
    </cfRule>
  </conditionalFormatting>
  <conditionalFormatting sqref="AA227 AA24 AA17 AA31 AA38 AA45 AA52 AA59 AA66 AA73 AA80 AA87 AA94 AA101 AA108 AA115 AA122 AA129 AA136 AA143 AA150 AA157 AA164 AA171 AA178 AA185 AA192 AA199 AA206 AA213 AA220 AA234">
    <cfRule type="expression" priority="13" dxfId="0" stopIfTrue="1">
      <formula>AA18&lt;&gt;"против"</formula>
    </cfRule>
  </conditionalFormatting>
  <conditionalFormatting sqref="AA16 AA23 AA30 AA37 AA44 AA51 AA58 AA65 AA72 AA79 AA86 AA93 AA100 AA107 AA114 AA121 AA128 AA135 AA142 AA149 AA156 AA163 AA170 AA177 AA184 AA191 AA198 AA205 AA212 AA219 AA226 AA233">
    <cfRule type="expression" priority="14" dxfId="0" stopIfTrue="1">
      <formula>AA18&lt;&gt;"против"</formula>
    </cfRule>
  </conditionalFormatting>
  <conditionalFormatting sqref="AA20 AA27 AA34 AA41 AA48 AA62 AA69 AA76 AA83 AA90 AA104 AA111 AA118 AA125 AA132 AA146 AA153 AA160 AA167 AA174 AA181 AA55 AA97 AA139 AA188 AA195 AA202 AA209 AA216 AA223 AA230 AA237">
    <cfRule type="expression" priority="15" dxfId="0" stopIfTrue="1">
      <formula>AA18&lt;&gt;"против"</formula>
    </cfRule>
  </conditionalFormatting>
  <conditionalFormatting sqref="G14 G18 G22 G26 G30 G34 G38 G42 G46 G50 G54 G58 G62 G66 G70 G74 S28 K72 K64 K56 K48 K40 K32 K24 K16 O20 O36 O52 O68 S60 W45">
    <cfRule type="cellIs" priority="16" dxfId="289" operator="notEqual" stopIfTrue="1">
      <formula>0</formula>
    </cfRule>
  </conditionalFormatting>
  <conditionalFormatting sqref="C11:C74">
    <cfRule type="expression" priority="17" dxfId="288" stopIfTrue="1">
      <formula>AND(C11&lt;&gt;"Х",C11&lt;&gt;"х",COUNTIF($C$11:$C$74,C11)&gt;1)</formula>
    </cfRule>
  </conditionalFormatting>
  <conditionalFormatting sqref="G76:I76 J76:J78">
    <cfRule type="expression" priority="18" dxfId="291" stopIfTrue="1">
      <formula>$C$62=TRUE</formula>
    </cfRule>
  </conditionalFormatting>
  <conditionalFormatting sqref="D80:J80 H79:J79">
    <cfRule type="expression" priority="19" dxfId="291" stopIfTrue="1">
      <formula>$C$100=TRUE</formula>
    </cfRule>
  </conditionalFormatting>
  <conditionalFormatting sqref="G79">
    <cfRule type="expression" priority="20" dxfId="291" stopIfTrue="1">
      <formula>$C$100=TRUE</formula>
    </cfRule>
    <cfRule type="cellIs" priority="21" dxfId="16" operator="notEqual" stopIfTrue="1">
      <formula>0</formula>
    </cfRule>
  </conditionalFormatting>
  <conditionalFormatting sqref="L78:L79">
    <cfRule type="expression" priority="22" dxfId="292"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3" dxfId="287"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24" dxfId="287" stopIfTrue="1">
      <formula>COUNTIF($O$77:$T$84,G12)&gt;0</formula>
    </cfRule>
    <cfRule type="expression" priority="25" dxfId="290" stopIfTrue="1">
      <formula>LEFT(G12,4)="поб."</formula>
    </cfRule>
  </conditionalFormatting>
  <conditionalFormatting sqref="D76:F79">
    <cfRule type="expression" priority="26" dxfId="291" stopIfTrue="1">
      <formula>$C$100=TRUE</formula>
    </cfRule>
    <cfRule type="expression" priority="27" dxfId="290" stopIfTrue="1">
      <formula>LEFT(D76,3)="пр."</formula>
    </cfRule>
  </conditionalFormatting>
  <conditionalFormatting sqref="G77:I78">
    <cfRule type="expression" priority="28" dxfId="291" stopIfTrue="1">
      <formula>$C$100=TRUE</formula>
    </cfRule>
    <cfRule type="expression" priority="29" dxfId="290"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legacyDrawing r:id="rId1"/>
</worksheet>
</file>

<file path=xl/worksheets/sheet15.xml><?xml version="1.0" encoding="utf-8"?>
<worksheet xmlns="http://schemas.openxmlformats.org/spreadsheetml/2006/main" xmlns:r="http://schemas.openxmlformats.org/officeDocument/2006/relationships">
  <sheetPr codeName="Лист15">
    <pageSetUpPr fitToPage="1"/>
  </sheetPr>
  <dimension ref="A1:AF245"/>
  <sheetViews>
    <sheetView showGridLines="0" showRowColHeaders="0" showZeros="0" zoomScalePageLayoutView="0" workbookViewId="0" topLeftCell="A1">
      <pane ySplit="10" topLeftCell="A29" activePane="bottomLeft" state="frozen"/>
      <selection pane="topLeft" activeCell="O50" sqref="O50:R52"/>
      <selection pane="bottomLeft" activeCell="A1" sqref="A1"/>
    </sheetView>
  </sheetViews>
  <sheetFormatPr defaultColWidth="9.00390625" defaultRowHeight="12.75"/>
  <cols>
    <col min="1" max="1" width="5.75390625" style="244" customWidth="1"/>
    <col min="2" max="2" width="6.875" style="244" customWidth="1"/>
    <col min="3" max="3" width="6.25390625" style="247" hidden="1" customWidth="1"/>
    <col min="4" max="4" width="14.75390625" style="249" customWidth="1"/>
    <col min="5" max="5" width="4.75390625" style="249" customWidth="1"/>
    <col min="6" max="6" width="12.00390625" style="249" customWidth="1"/>
    <col min="7" max="7" width="0.37109375" style="244" customWidth="1"/>
    <col min="8" max="9" width="7.75390625" style="244" customWidth="1"/>
    <col min="10" max="10" width="6.25390625" style="244" hidden="1" customWidth="1"/>
    <col min="11" max="11" width="4.125" style="244" customWidth="1"/>
    <col min="12" max="12" width="6.25390625" style="244" customWidth="1"/>
    <col min="13" max="13" width="7.75390625" style="244" customWidth="1"/>
    <col min="14" max="14" width="4.75390625" style="244" hidden="1" customWidth="1"/>
    <col min="15" max="15" width="0.12890625" style="244" customWidth="1"/>
    <col min="16" max="17" width="7.75390625" style="249" customWidth="1"/>
    <col min="18" max="18" width="4.75390625" style="249" hidden="1" customWidth="1"/>
    <col min="19" max="19" width="0.12890625" style="249" customWidth="1"/>
    <col min="20" max="21" width="7.75390625" style="243" customWidth="1"/>
    <col min="22" max="22" width="4.75390625" style="243" customWidth="1"/>
    <col min="23" max="23" width="2.75390625" style="249" hidden="1" customWidth="1"/>
    <col min="24" max="24" width="10.125" style="244" customWidth="1"/>
    <col min="25" max="26" width="9.125" style="244" customWidth="1"/>
    <col min="27" max="27" width="34.375" style="144" hidden="1" customWidth="1"/>
    <col min="28" max="28" width="0" style="144" hidden="1" customWidth="1"/>
    <col min="29" max="30" width="12.25390625" style="171" hidden="1" customWidth="1"/>
    <col min="31" max="31" width="0" style="170" hidden="1" customWidth="1"/>
    <col min="32" max="32" width="12.25390625" style="171" customWidth="1"/>
    <col min="33" max="16384" width="9.125" style="244" customWidth="1"/>
  </cols>
  <sheetData>
    <row r="1" spans="1:26" ht="25.5" customHeight="1">
      <c r="A1" s="399"/>
      <c r="B1" s="927"/>
      <c r="C1" s="912"/>
      <c r="D1" s="1273"/>
      <c r="E1" s="1273"/>
      <c r="F1" s="1273"/>
      <c r="G1" s="1273"/>
      <c r="H1" s="1273"/>
      <c r="I1" s="1273"/>
      <c r="J1" s="1273"/>
      <c r="K1" s="1273"/>
      <c r="L1" s="1273"/>
      <c r="M1" s="1273"/>
      <c r="N1" s="1273"/>
      <c r="O1" s="1273"/>
      <c r="P1" s="1273"/>
      <c r="Q1" s="1273"/>
      <c r="R1" s="1273"/>
      <c r="S1" s="1273"/>
      <c r="T1" s="1273"/>
      <c r="U1" s="928"/>
      <c r="V1" s="929"/>
      <c r="W1" s="927"/>
      <c r="X1" s="265"/>
      <c r="Y1" s="265"/>
      <c r="Z1" s="265"/>
    </row>
    <row r="2" spans="1:32" s="246" customFormat="1" ht="31.5" customHeight="1">
      <c r="A2" s="930"/>
      <c r="B2" s="930"/>
      <c r="C2" s="913"/>
      <c r="D2" s="1279"/>
      <c r="E2" s="1279"/>
      <c r="F2" s="1279"/>
      <c r="G2" s="1279"/>
      <c r="H2" s="1279"/>
      <c r="I2" s="1279"/>
      <c r="J2" s="1279"/>
      <c r="K2" s="1279"/>
      <c r="L2" s="1279"/>
      <c r="M2" s="1279"/>
      <c r="N2" s="1279"/>
      <c r="O2" s="1279"/>
      <c r="P2" s="1279"/>
      <c r="Q2" s="1279"/>
      <c r="R2" s="1279"/>
      <c r="S2" s="1279"/>
      <c r="T2" s="1279"/>
      <c r="U2" s="245"/>
      <c r="V2" s="931"/>
      <c r="W2" s="932"/>
      <c r="X2" s="932"/>
      <c r="Y2" s="932"/>
      <c r="Z2" s="932"/>
      <c r="AA2" s="146"/>
      <c r="AB2" s="146"/>
      <c r="AC2" s="180"/>
      <c r="AD2" s="180"/>
      <c r="AE2" s="217"/>
      <c r="AF2" s="180"/>
    </row>
    <row r="3" spans="1:32" s="246" customFormat="1" ht="8.25" customHeight="1">
      <c r="A3" s="932"/>
      <c r="B3" s="932"/>
      <c r="C3" s="914"/>
      <c r="D3" s="1280"/>
      <c r="E3" s="1280"/>
      <c r="F3" s="1280"/>
      <c r="G3" s="1280"/>
      <c r="H3" s="1280"/>
      <c r="I3" s="1280"/>
      <c r="J3" s="1280"/>
      <c r="K3" s="1280"/>
      <c r="L3" s="1280"/>
      <c r="M3" s="1280"/>
      <c r="N3" s="1280"/>
      <c r="O3" s="1280"/>
      <c r="P3" s="1280"/>
      <c r="Q3" s="1280"/>
      <c r="R3" s="1280"/>
      <c r="S3" s="1280"/>
      <c r="T3" s="1280"/>
      <c r="U3" s="933"/>
      <c r="V3" s="933"/>
      <c r="W3" s="934"/>
      <c r="X3" s="932"/>
      <c r="Y3" s="932"/>
      <c r="Z3" s="932"/>
      <c r="AA3" s="146"/>
      <c r="AB3" s="146"/>
      <c r="AC3" s="180"/>
      <c r="AD3" s="180"/>
      <c r="AE3" s="217"/>
      <c r="AF3" s="180"/>
    </row>
    <row r="4" spans="1:28" ht="11.25" customHeight="1">
      <c r="A4" s="265"/>
      <c r="B4" s="265"/>
      <c r="C4" s="915"/>
      <c r="D4" s="1281"/>
      <c r="E4" s="1281"/>
      <c r="F4" s="1281"/>
      <c r="G4" s="1281"/>
      <c r="H4" s="1281"/>
      <c r="I4" s="1281"/>
      <c r="J4" s="1281"/>
      <c r="K4" s="1281"/>
      <c r="L4" s="1281"/>
      <c r="M4" s="1281"/>
      <c r="N4" s="1281"/>
      <c r="O4" s="1281"/>
      <c r="P4" s="1281"/>
      <c r="Q4" s="1281"/>
      <c r="R4" s="1281"/>
      <c r="S4" s="1281"/>
      <c r="T4" s="1281"/>
      <c r="U4" s="935"/>
      <c r="V4" s="935"/>
      <c r="W4" s="916"/>
      <c r="X4" s="265"/>
      <c r="Y4" s="265"/>
      <c r="Z4" s="265"/>
      <c r="AA4" s="146"/>
      <c r="AB4" s="146"/>
    </row>
    <row r="5" spans="1:26" ht="12" customHeight="1">
      <c r="A5" s="265"/>
      <c r="B5" s="265"/>
      <c r="C5" s="915"/>
      <c r="D5" s="936"/>
      <c r="E5" s="936"/>
      <c r="F5" s="936"/>
      <c r="G5" s="265"/>
      <c r="H5" s="1291"/>
      <c r="I5" s="1291"/>
      <c r="J5" s="1291"/>
      <c r="K5" s="1291"/>
      <c r="L5" s="1291"/>
      <c r="M5" s="909"/>
      <c r="N5" s="1234"/>
      <c r="O5" s="1234"/>
      <c r="P5" s="1234"/>
      <c r="Q5" s="1234"/>
      <c r="R5" s="1234"/>
      <c r="S5" s="250"/>
      <c r="T5" s="1292"/>
      <c r="U5" s="1292"/>
      <c r="V5" s="1292"/>
      <c r="W5" s="936"/>
      <c r="X5" s="265"/>
      <c r="Y5" s="265"/>
      <c r="Z5" s="265"/>
    </row>
    <row r="6" spans="1:32" s="252" customFormat="1" ht="21" customHeight="1">
      <c r="A6" s="937"/>
      <c r="B6" s="937"/>
      <c r="C6" s="917"/>
      <c r="D6" s="937"/>
      <c r="E6" s="1293"/>
      <c r="F6" s="1293"/>
      <c r="G6" s="938"/>
      <c r="H6" s="1294"/>
      <c r="I6" s="1294"/>
      <c r="J6" s="1294"/>
      <c r="K6" s="939"/>
      <c r="L6" s="1295"/>
      <c r="M6" s="1295"/>
      <c r="N6" s="1295"/>
      <c r="O6" s="251"/>
      <c r="P6" s="1296"/>
      <c r="Q6" s="1296"/>
      <c r="R6" s="1296"/>
      <c r="S6" s="940"/>
      <c r="T6" s="1290"/>
      <c r="U6" s="1290"/>
      <c r="V6" s="1290"/>
      <c r="W6" s="1290"/>
      <c r="X6" s="941"/>
      <c r="Y6" s="941"/>
      <c r="Z6" s="941"/>
      <c r="AA6" s="144"/>
      <c r="AB6" s="144"/>
      <c r="AC6" s="253"/>
      <c r="AD6" s="253"/>
      <c r="AE6" s="224"/>
      <c r="AF6" s="253"/>
    </row>
    <row r="7" spans="1:28" ht="18" customHeight="1">
      <c r="A7" s="927"/>
      <c r="B7" s="927"/>
      <c r="C7" s="918"/>
      <c r="D7" s="1273"/>
      <c r="E7" s="1273"/>
      <c r="F7" s="1273"/>
      <c r="G7" s="1273"/>
      <c r="H7" s="1273"/>
      <c r="I7" s="1273"/>
      <c r="J7" s="1273"/>
      <c r="K7" s="1273"/>
      <c r="L7" s="1273"/>
      <c r="M7" s="1273"/>
      <c r="N7" s="1273"/>
      <c r="O7" s="1273"/>
      <c r="P7" s="1273"/>
      <c r="Q7" s="1273"/>
      <c r="R7" s="1273"/>
      <c r="S7" s="1273"/>
      <c r="T7" s="1273"/>
      <c r="U7" s="928"/>
      <c r="V7" s="927"/>
      <c r="W7" s="927"/>
      <c r="X7" s="265"/>
      <c r="Y7" s="265"/>
      <c r="Z7" s="265"/>
      <c r="AA7" s="150"/>
      <c r="AB7" s="150"/>
    </row>
    <row r="8" spans="1:26" ht="6" customHeight="1">
      <c r="A8" s="1282"/>
      <c r="B8" s="1285"/>
      <c r="C8" s="1211"/>
      <c r="D8" s="1288"/>
      <c r="E8" s="1277"/>
      <c r="F8" s="1277"/>
      <c r="G8" s="942"/>
      <c r="H8" s="943"/>
      <c r="I8" s="943"/>
      <c r="J8" s="915"/>
      <c r="K8" s="915"/>
      <c r="L8" s="915"/>
      <c r="M8" s="915"/>
      <c r="N8" s="915"/>
      <c r="O8" s="915"/>
      <c r="P8" s="944"/>
      <c r="Q8" s="944"/>
      <c r="R8" s="944"/>
      <c r="S8" s="944"/>
      <c r="T8" s="945"/>
      <c r="U8" s="945"/>
      <c r="V8" s="945"/>
      <c r="W8" s="944"/>
      <c r="X8" s="265"/>
      <c r="Y8" s="265"/>
      <c r="Z8" s="265"/>
    </row>
    <row r="9" spans="1:32" ht="10.5" customHeight="1">
      <c r="A9" s="1283"/>
      <c r="B9" s="1286"/>
      <c r="C9" s="1212"/>
      <c r="D9" s="1288"/>
      <c r="E9" s="1277"/>
      <c r="F9" s="1277"/>
      <c r="G9" s="942"/>
      <c r="H9" s="946"/>
      <c r="I9" s="1276"/>
      <c r="J9" s="1276"/>
      <c r="K9" s="1276"/>
      <c r="L9" s="1276"/>
      <c r="M9" s="1276"/>
      <c r="N9" s="1276"/>
      <c r="O9" s="1276"/>
      <c r="P9" s="1276"/>
      <c r="Q9" s="1276"/>
      <c r="R9" s="1276"/>
      <c r="S9" s="1276"/>
      <c r="T9" s="1276"/>
      <c r="U9" s="1274"/>
      <c r="V9" s="1274"/>
      <c r="W9" s="1274"/>
      <c r="X9" s="1274"/>
      <c r="Y9" s="265"/>
      <c r="Z9" s="265"/>
      <c r="AC9" s="1297"/>
      <c r="AD9" s="1297"/>
      <c r="AF9" s="1297"/>
    </row>
    <row r="10" spans="1:32" s="254" customFormat="1" ht="10.5" customHeight="1">
      <c r="A10" s="1284"/>
      <c r="B10" s="1287"/>
      <c r="C10" s="1213"/>
      <c r="D10" s="1289"/>
      <c r="E10" s="1278"/>
      <c r="F10" s="1278"/>
      <c r="G10" s="947"/>
      <c r="H10" s="948"/>
      <c r="I10" s="1275"/>
      <c r="J10" s="1275"/>
      <c r="K10" s="1275"/>
      <c r="L10" s="1275"/>
      <c r="M10" s="1275"/>
      <c r="N10" s="1275"/>
      <c r="O10" s="1275"/>
      <c r="P10" s="1275"/>
      <c r="Q10" s="1275"/>
      <c r="R10" s="1275"/>
      <c r="S10" s="1275"/>
      <c r="T10" s="1275"/>
      <c r="U10" s="1274"/>
      <c r="V10" s="1274"/>
      <c r="W10" s="1274"/>
      <c r="X10" s="1274"/>
      <c r="Y10" s="949"/>
      <c r="Z10" s="949"/>
      <c r="AA10" s="144"/>
      <c r="AB10" s="144"/>
      <c r="AC10" s="1297"/>
      <c r="AD10" s="1297"/>
      <c r="AE10" s="225"/>
      <c r="AF10" s="1297"/>
    </row>
    <row r="11" spans="1:32" s="254" customFormat="1" ht="24" customHeight="1">
      <c r="A11" s="1176"/>
      <c r="B11" s="1256"/>
      <c r="C11" s="1171"/>
      <c r="D11" s="1166"/>
      <c r="E11" s="1162"/>
      <c r="F11" s="1162"/>
      <c r="G11" s="255"/>
      <c r="H11" s="589"/>
      <c r="I11" s="589"/>
      <c r="J11" s="256"/>
      <c r="K11" s="256"/>
      <c r="L11" s="256"/>
      <c r="M11" s="256"/>
      <c r="N11" s="256"/>
      <c r="O11" s="256"/>
      <c r="P11" s="950"/>
      <c r="Q11" s="950"/>
      <c r="R11" s="950"/>
      <c r="S11" s="950"/>
      <c r="T11" s="950"/>
      <c r="U11" s="950"/>
      <c r="V11" s="950"/>
      <c r="W11" s="950"/>
      <c r="X11" s="949"/>
      <c r="Y11" s="949"/>
      <c r="Z11" s="949"/>
      <c r="AA11" s="153"/>
      <c r="AB11" s="153"/>
      <c r="AC11" s="194"/>
      <c r="AD11" s="194"/>
      <c r="AE11" s="225"/>
      <c r="AF11" s="194"/>
    </row>
    <row r="12" spans="1:32" s="248" customFormat="1" ht="24" customHeight="1">
      <c r="A12" s="1047"/>
      <c r="B12" s="1257"/>
      <c r="C12" s="1172"/>
      <c r="D12" s="1167"/>
      <c r="E12" s="1163"/>
      <c r="F12" s="1163"/>
      <c r="G12" s="1150"/>
      <c r="H12" s="1150"/>
      <c r="I12" s="1150"/>
      <c r="J12" s="1247"/>
      <c r="K12" s="919"/>
      <c r="L12" s="1246"/>
      <c r="M12" s="1246"/>
      <c r="N12" s="1246"/>
      <c r="O12" s="257"/>
      <c r="P12" s="1247"/>
      <c r="Q12" s="1247"/>
      <c r="R12" s="1247"/>
      <c r="S12" s="919"/>
      <c r="T12" s="1247"/>
      <c r="U12" s="1247"/>
      <c r="V12" s="1247"/>
      <c r="W12" s="1272"/>
      <c r="X12" s="951"/>
      <c r="Y12" s="935"/>
      <c r="Z12" s="935"/>
      <c r="AA12" s="153"/>
      <c r="AB12" s="153"/>
      <c r="AC12" s="184"/>
      <c r="AD12" s="184"/>
      <c r="AE12" s="219"/>
      <c r="AF12" s="184"/>
    </row>
    <row r="13" spans="1:32" s="248" customFormat="1" ht="24" customHeight="1">
      <c r="A13" s="1260"/>
      <c r="B13" s="1256"/>
      <c r="C13" s="1171"/>
      <c r="D13" s="1262"/>
      <c r="E13" s="1264"/>
      <c r="F13" s="1205"/>
      <c r="G13" s="1175"/>
      <c r="H13" s="1175"/>
      <c r="I13" s="1175"/>
      <c r="J13" s="1268"/>
      <c r="K13" s="919"/>
      <c r="L13" s="1246"/>
      <c r="M13" s="1246"/>
      <c r="N13" s="1246"/>
      <c r="O13" s="257"/>
      <c r="P13" s="1247"/>
      <c r="Q13" s="1247"/>
      <c r="R13" s="1247"/>
      <c r="S13" s="919"/>
      <c r="T13" s="1247"/>
      <c r="U13" s="1247"/>
      <c r="V13" s="1247"/>
      <c r="W13" s="1272"/>
      <c r="X13" s="951"/>
      <c r="Y13" s="935"/>
      <c r="Z13" s="935"/>
      <c r="AA13" s="144"/>
      <c r="AB13" s="144"/>
      <c r="AC13" s="184"/>
      <c r="AD13" s="184"/>
      <c r="AE13" s="219"/>
      <c r="AF13" s="184"/>
    </row>
    <row r="14" spans="1:32" s="248" customFormat="1" ht="24" customHeight="1">
      <c r="A14" s="1261"/>
      <c r="B14" s="1257"/>
      <c r="C14" s="1172"/>
      <c r="D14" s="1263"/>
      <c r="E14" s="1265"/>
      <c r="F14" s="1206"/>
      <c r="G14" s="564"/>
      <c r="H14" s="1245"/>
      <c r="I14" s="1245"/>
      <c r="J14" s="1266"/>
      <c r="K14" s="1181"/>
      <c r="L14" s="1150"/>
      <c r="M14" s="1150"/>
      <c r="N14" s="1247"/>
      <c r="O14" s="919"/>
      <c r="P14" s="1247"/>
      <c r="Q14" s="1247"/>
      <c r="R14" s="1247"/>
      <c r="S14" s="919"/>
      <c r="T14" s="1247"/>
      <c r="U14" s="1247"/>
      <c r="V14" s="1247"/>
      <c r="W14" s="1272"/>
      <c r="X14" s="951"/>
      <c r="Y14" s="935"/>
      <c r="Z14" s="935"/>
      <c r="AA14" s="144"/>
      <c r="AB14" s="144"/>
      <c r="AC14" s="184"/>
      <c r="AD14" s="184"/>
      <c r="AE14" s="219"/>
      <c r="AF14" s="184"/>
    </row>
    <row r="15" spans="1:32" s="248" customFormat="1" ht="24" customHeight="1">
      <c r="A15" s="1260"/>
      <c r="B15" s="1256"/>
      <c r="C15" s="1171"/>
      <c r="D15" s="1262"/>
      <c r="E15" s="1264"/>
      <c r="F15" s="1204"/>
      <c r="G15" s="812"/>
      <c r="H15" s="1208"/>
      <c r="I15" s="1208"/>
      <c r="J15" s="1267"/>
      <c r="K15" s="1182"/>
      <c r="L15" s="1175"/>
      <c r="M15" s="1175"/>
      <c r="N15" s="1268"/>
      <c r="O15" s="919"/>
      <c r="P15" s="1247"/>
      <c r="Q15" s="1247"/>
      <c r="R15" s="1247"/>
      <c r="S15" s="919"/>
      <c r="T15" s="1247"/>
      <c r="U15" s="1247"/>
      <c r="V15" s="1247"/>
      <c r="W15" s="1272"/>
      <c r="X15" s="951"/>
      <c r="Y15" s="935"/>
      <c r="Z15" s="935"/>
      <c r="AA15" s="156" t="s">
        <v>71</v>
      </c>
      <c r="AB15" s="1144">
        <v>1</v>
      </c>
      <c r="AC15" s="1001">
        <v>14</v>
      </c>
      <c r="AD15" s="1002">
        <v>7</v>
      </c>
      <c r="AE15" s="1000" t="b">
        <v>0</v>
      </c>
      <c r="AF15" s="184"/>
    </row>
    <row r="16" spans="1:32" s="248" customFormat="1" ht="24" customHeight="1">
      <c r="A16" s="1261"/>
      <c r="B16" s="1257"/>
      <c r="C16" s="1172"/>
      <c r="D16" s="1263"/>
      <c r="E16" s="1265"/>
      <c r="F16" s="1161"/>
      <c r="G16" s="1150"/>
      <c r="H16" s="1150"/>
      <c r="I16" s="1150"/>
      <c r="J16" s="1258"/>
      <c r="K16" s="774"/>
      <c r="L16" s="1245"/>
      <c r="M16" s="1245"/>
      <c r="N16" s="1266"/>
      <c r="O16" s="920"/>
      <c r="P16" s="1247"/>
      <c r="Q16" s="1247"/>
      <c r="R16" s="1247"/>
      <c r="S16" s="919"/>
      <c r="T16" s="1247"/>
      <c r="U16" s="1247"/>
      <c r="V16" s="1247"/>
      <c r="W16" s="1272"/>
      <c r="X16" s="951"/>
      <c r="Y16" s="935"/>
      <c r="Z16" s="935"/>
      <c r="AA16" s="157"/>
      <c r="AB16" s="1144"/>
      <c r="AC16" s="1001"/>
      <c r="AD16" s="1002"/>
      <c r="AE16" s="1000"/>
      <c r="AF16" s="184"/>
    </row>
    <row r="17" spans="1:32" s="248" customFormat="1" ht="24" customHeight="1">
      <c r="A17" s="1260"/>
      <c r="B17" s="1256"/>
      <c r="C17" s="1171"/>
      <c r="D17" s="1262"/>
      <c r="E17" s="1264"/>
      <c r="F17" s="1205"/>
      <c r="G17" s="1175"/>
      <c r="H17" s="1175"/>
      <c r="I17" s="1175"/>
      <c r="J17" s="1259"/>
      <c r="K17" s="921"/>
      <c r="L17" s="1208"/>
      <c r="M17" s="1208"/>
      <c r="N17" s="1267"/>
      <c r="O17" s="920"/>
      <c r="P17" s="1247"/>
      <c r="Q17" s="1247"/>
      <c r="R17" s="1247"/>
      <c r="S17" s="919"/>
      <c r="T17" s="1247"/>
      <c r="U17" s="1247"/>
      <c r="V17" s="1247"/>
      <c r="W17" s="1272"/>
      <c r="X17" s="951"/>
      <c r="Y17" s="935"/>
      <c r="Z17" s="935"/>
      <c r="AA17" s="158">
        <f>IF(AE15,D11,"")</f>
      </c>
      <c r="AB17" s="1144"/>
      <c r="AC17" s="1001"/>
      <c r="AD17" s="1002"/>
      <c r="AE17" s="1000"/>
      <c r="AF17" s="184"/>
    </row>
    <row r="18" spans="1:32" s="248" customFormat="1" ht="24" customHeight="1">
      <c r="A18" s="1261"/>
      <c r="B18" s="1257"/>
      <c r="C18" s="1172"/>
      <c r="D18" s="1263"/>
      <c r="E18" s="1265"/>
      <c r="F18" s="1206"/>
      <c r="G18" s="564"/>
      <c r="H18" s="1245"/>
      <c r="I18" s="1245"/>
      <c r="J18" s="1245"/>
      <c r="K18" s="813"/>
      <c r="L18" s="1246"/>
      <c r="M18" s="1246"/>
      <c r="N18" s="1269"/>
      <c r="O18" s="1181"/>
      <c r="P18" s="1150"/>
      <c r="Q18" s="1150"/>
      <c r="R18" s="1247"/>
      <c r="S18" s="919"/>
      <c r="T18" s="1247"/>
      <c r="U18" s="1247"/>
      <c r="V18" s="1247"/>
      <c r="W18" s="1272"/>
      <c r="X18" s="951"/>
      <c r="Y18" s="935"/>
      <c r="Z18" s="935"/>
      <c r="AA18" s="159" t="s">
        <v>2</v>
      </c>
      <c r="AB18" s="1144"/>
      <c r="AC18" s="1001"/>
      <c r="AD18" s="1002"/>
      <c r="AE18" s="1000"/>
      <c r="AF18" s="184"/>
    </row>
    <row r="19" spans="1:32" s="248" customFormat="1" ht="24" customHeight="1">
      <c r="A19" s="1176"/>
      <c r="B19" s="1256"/>
      <c r="C19" s="1171"/>
      <c r="D19" s="1166"/>
      <c r="E19" s="1162"/>
      <c r="F19" s="1204"/>
      <c r="G19" s="812"/>
      <c r="H19" s="1208"/>
      <c r="I19" s="1208"/>
      <c r="J19" s="1208"/>
      <c r="K19" s="813"/>
      <c r="L19" s="1246"/>
      <c r="M19" s="1246"/>
      <c r="N19" s="1269"/>
      <c r="O19" s="1182"/>
      <c r="P19" s="1175"/>
      <c r="Q19" s="1175"/>
      <c r="R19" s="1268"/>
      <c r="S19" s="919"/>
      <c r="T19" s="1247"/>
      <c r="U19" s="1247"/>
      <c r="V19" s="1247"/>
      <c r="W19" s="1247"/>
      <c r="X19" s="951"/>
      <c r="Y19" s="935"/>
      <c r="Z19" s="935"/>
      <c r="AA19" s="160">
        <f>IF(AE15,D13,"")</f>
      </c>
      <c r="AB19" s="1144"/>
      <c r="AC19" s="1001"/>
      <c r="AD19" s="1002"/>
      <c r="AE19" s="1000"/>
      <c r="AF19" s="184"/>
    </row>
    <row r="20" spans="1:32" s="248" customFormat="1" ht="24" customHeight="1">
      <c r="A20" s="1047"/>
      <c r="B20" s="1257"/>
      <c r="C20" s="1172"/>
      <c r="D20" s="1167"/>
      <c r="E20" s="1163"/>
      <c r="F20" s="1161"/>
      <c r="G20" s="1150"/>
      <c r="H20" s="1150"/>
      <c r="I20" s="1150"/>
      <c r="J20" s="1247"/>
      <c r="K20" s="919"/>
      <c r="L20" s="1246"/>
      <c r="M20" s="1246"/>
      <c r="N20" s="1269"/>
      <c r="O20" s="774"/>
      <c r="P20" s="1245"/>
      <c r="Q20" s="1245"/>
      <c r="R20" s="1266"/>
      <c r="S20" s="920"/>
      <c r="T20" s="1247"/>
      <c r="U20" s="1247"/>
      <c r="V20" s="1247"/>
      <c r="W20" s="1247"/>
      <c r="X20" s="951"/>
      <c r="Y20" s="935"/>
      <c r="Z20" s="935"/>
      <c r="AA20" s="162"/>
      <c r="AB20" s="1144"/>
      <c r="AC20" s="1001"/>
      <c r="AD20" s="1002"/>
      <c r="AE20" s="1000"/>
      <c r="AF20" s="184"/>
    </row>
    <row r="21" spans="1:32" s="248" customFormat="1" ht="24" customHeight="1">
      <c r="A21" s="1260"/>
      <c r="B21" s="1256"/>
      <c r="C21" s="1171"/>
      <c r="D21" s="1262"/>
      <c r="E21" s="1264"/>
      <c r="F21" s="1205"/>
      <c r="G21" s="1175"/>
      <c r="H21" s="1175"/>
      <c r="I21" s="1175"/>
      <c r="J21" s="1268"/>
      <c r="K21" s="919"/>
      <c r="L21" s="1246"/>
      <c r="M21" s="1246"/>
      <c r="N21" s="1269"/>
      <c r="O21" s="922"/>
      <c r="P21" s="1208"/>
      <c r="Q21" s="1208"/>
      <c r="R21" s="1267"/>
      <c r="S21" s="920"/>
      <c r="T21" s="1247"/>
      <c r="U21" s="1247"/>
      <c r="V21" s="1247"/>
      <c r="W21" s="1247"/>
      <c r="X21" s="951"/>
      <c r="Y21" s="935"/>
      <c r="Z21" s="935"/>
      <c r="AA21" s="163">
        <v>1</v>
      </c>
      <c r="AB21" s="1144"/>
      <c r="AC21" s="1001"/>
      <c r="AD21" s="1002"/>
      <c r="AE21" s="1000"/>
      <c r="AF21" s="184"/>
    </row>
    <row r="22" spans="1:32" s="248" customFormat="1" ht="24" customHeight="1">
      <c r="A22" s="1261"/>
      <c r="B22" s="1257"/>
      <c r="C22" s="1172"/>
      <c r="D22" s="1263"/>
      <c r="E22" s="1265"/>
      <c r="F22" s="1206"/>
      <c r="G22" s="564"/>
      <c r="H22" s="1245"/>
      <c r="I22" s="1245"/>
      <c r="J22" s="1266"/>
      <c r="K22" s="1181"/>
      <c r="L22" s="1150"/>
      <c r="M22" s="1150"/>
      <c r="N22" s="1258"/>
      <c r="O22" s="921"/>
      <c r="P22" s="1246"/>
      <c r="Q22" s="1246"/>
      <c r="R22" s="1258"/>
      <c r="S22" s="921"/>
      <c r="T22" s="1247"/>
      <c r="U22" s="1247"/>
      <c r="V22" s="1247"/>
      <c r="W22" s="1247"/>
      <c r="X22" s="951"/>
      <c r="Y22" s="935"/>
      <c r="Z22" s="935"/>
      <c r="AA22" s="156" t="s">
        <v>3</v>
      </c>
      <c r="AB22" s="1144">
        <v>2</v>
      </c>
      <c r="AC22" s="1001">
        <v>18</v>
      </c>
      <c r="AD22" s="1002">
        <v>7</v>
      </c>
      <c r="AE22" s="1000" t="b">
        <v>0</v>
      </c>
      <c r="AF22" s="184"/>
    </row>
    <row r="23" spans="1:32" s="248" customFormat="1" ht="24" customHeight="1">
      <c r="A23" s="1260"/>
      <c r="B23" s="1256"/>
      <c r="C23" s="1171"/>
      <c r="D23" s="1262"/>
      <c r="E23" s="1264"/>
      <c r="F23" s="1204"/>
      <c r="G23" s="812"/>
      <c r="H23" s="1208"/>
      <c r="I23" s="1208"/>
      <c r="J23" s="1267"/>
      <c r="K23" s="1182"/>
      <c r="L23" s="1175"/>
      <c r="M23" s="1175"/>
      <c r="N23" s="1259"/>
      <c r="O23" s="921"/>
      <c r="P23" s="1247"/>
      <c r="Q23" s="1247"/>
      <c r="R23" s="1258"/>
      <c r="S23" s="921"/>
      <c r="T23" s="1247"/>
      <c r="U23" s="1247"/>
      <c r="V23" s="1247"/>
      <c r="W23" s="1247"/>
      <c r="X23" s="951"/>
      <c r="Y23" s="935"/>
      <c r="Z23" s="935"/>
      <c r="AA23" s="164"/>
      <c r="AB23" s="1144"/>
      <c r="AC23" s="1001"/>
      <c r="AD23" s="1002"/>
      <c r="AE23" s="1000"/>
      <c r="AF23" s="184"/>
    </row>
    <row r="24" spans="1:32" s="248" customFormat="1" ht="24" customHeight="1">
      <c r="A24" s="1261"/>
      <c r="B24" s="1257"/>
      <c r="C24" s="1172"/>
      <c r="D24" s="1263"/>
      <c r="E24" s="1265"/>
      <c r="F24" s="1161"/>
      <c r="G24" s="1150"/>
      <c r="H24" s="1150"/>
      <c r="I24" s="1150"/>
      <c r="J24" s="1258"/>
      <c r="K24" s="774"/>
      <c r="L24" s="1245"/>
      <c r="M24" s="1245"/>
      <c r="N24" s="1245"/>
      <c r="O24" s="813"/>
      <c r="P24" s="1247"/>
      <c r="Q24" s="1247"/>
      <c r="R24" s="1258"/>
      <c r="S24" s="921"/>
      <c r="T24" s="1247"/>
      <c r="U24" s="1247"/>
      <c r="V24" s="1247"/>
      <c r="W24" s="1247"/>
      <c r="X24" s="951"/>
      <c r="Y24" s="935"/>
      <c r="Z24" s="935"/>
      <c r="AA24" s="166">
        <f>IF(AE22,D15,"")</f>
      </c>
      <c r="AB24" s="1144"/>
      <c r="AC24" s="1001"/>
      <c r="AD24" s="1002"/>
      <c r="AE24" s="1000"/>
      <c r="AF24" s="184"/>
    </row>
    <row r="25" spans="1:32" s="248" customFormat="1" ht="24" customHeight="1">
      <c r="A25" s="1260"/>
      <c r="B25" s="1256"/>
      <c r="C25" s="1171"/>
      <c r="D25" s="1262"/>
      <c r="E25" s="1264"/>
      <c r="F25" s="1205"/>
      <c r="G25" s="1175"/>
      <c r="H25" s="1175"/>
      <c r="I25" s="1175"/>
      <c r="J25" s="1259"/>
      <c r="K25" s="921"/>
      <c r="L25" s="1208"/>
      <c r="M25" s="1208"/>
      <c r="N25" s="1208"/>
      <c r="O25" s="813"/>
      <c r="P25" s="1247"/>
      <c r="Q25" s="1247"/>
      <c r="R25" s="1258"/>
      <c r="S25" s="921"/>
      <c r="T25" s="1247"/>
      <c r="U25" s="1247"/>
      <c r="V25" s="1247"/>
      <c r="W25" s="1247"/>
      <c r="X25" s="951"/>
      <c r="Y25" s="935"/>
      <c r="Z25" s="935"/>
      <c r="AA25" s="167" t="s">
        <v>2</v>
      </c>
      <c r="AB25" s="1144"/>
      <c r="AC25" s="1001"/>
      <c r="AD25" s="1002"/>
      <c r="AE25" s="1000"/>
      <c r="AF25" s="184"/>
    </row>
    <row r="26" spans="1:32" s="248" customFormat="1" ht="24" customHeight="1">
      <c r="A26" s="1261"/>
      <c r="B26" s="1257"/>
      <c r="C26" s="1172"/>
      <c r="D26" s="1263"/>
      <c r="E26" s="1265"/>
      <c r="F26" s="1206"/>
      <c r="G26" s="564"/>
      <c r="H26" s="1245"/>
      <c r="I26" s="1245"/>
      <c r="J26" s="1245"/>
      <c r="K26" s="813"/>
      <c r="L26" s="1246"/>
      <c r="M26" s="1246"/>
      <c r="N26" s="1246"/>
      <c r="O26" s="257"/>
      <c r="P26" s="1247"/>
      <c r="Q26" s="1247"/>
      <c r="R26" s="1258"/>
      <c r="S26" s="1270"/>
      <c r="T26" s="1247"/>
      <c r="U26" s="1247"/>
      <c r="V26" s="1247"/>
      <c r="W26" s="1247"/>
      <c r="X26" s="951"/>
      <c r="Y26" s="935"/>
      <c r="Z26" s="935"/>
      <c r="AA26" s="168">
        <f>IF(AE22,D17,"")</f>
      </c>
      <c r="AB26" s="1144"/>
      <c r="AC26" s="1001"/>
      <c r="AD26" s="1002"/>
      <c r="AE26" s="1000"/>
      <c r="AF26" s="184"/>
    </row>
    <row r="27" spans="1:32" s="248" customFormat="1" ht="24" customHeight="1">
      <c r="A27" s="1260"/>
      <c r="B27" s="1256"/>
      <c r="C27" s="1171"/>
      <c r="D27" s="1262"/>
      <c r="E27" s="1264"/>
      <c r="F27" s="1204"/>
      <c r="G27" s="812"/>
      <c r="H27" s="1208"/>
      <c r="I27" s="1208"/>
      <c r="J27" s="1208"/>
      <c r="K27" s="813"/>
      <c r="L27" s="1246"/>
      <c r="M27" s="1246"/>
      <c r="N27" s="1246"/>
      <c r="O27" s="257"/>
      <c r="P27" s="1247"/>
      <c r="Q27" s="1247"/>
      <c r="R27" s="1258"/>
      <c r="S27" s="1271"/>
      <c r="T27" s="1268"/>
      <c r="U27" s="1268"/>
      <c r="V27" s="1268"/>
      <c r="W27" s="1268"/>
      <c r="X27" s="951"/>
      <c r="Y27" s="935"/>
      <c r="Z27" s="935"/>
      <c r="AA27" s="165"/>
      <c r="AB27" s="1144"/>
      <c r="AC27" s="1001"/>
      <c r="AD27" s="1002"/>
      <c r="AE27" s="1000"/>
      <c r="AF27" s="184"/>
    </row>
    <row r="28" spans="1:32" s="248" customFormat="1" ht="24" customHeight="1">
      <c r="A28" s="1261"/>
      <c r="B28" s="1257"/>
      <c r="C28" s="1172"/>
      <c r="D28" s="1263"/>
      <c r="E28" s="1265"/>
      <c r="F28" s="1161"/>
      <c r="G28" s="1150"/>
      <c r="H28" s="1150"/>
      <c r="I28" s="1150"/>
      <c r="J28" s="1247"/>
      <c r="K28" s="919"/>
      <c r="L28" s="1246"/>
      <c r="M28" s="1246"/>
      <c r="N28" s="1246"/>
      <c r="O28" s="257"/>
      <c r="P28" s="1247"/>
      <c r="Q28" s="1247"/>
      <c r="R28" s="1258"/>
      <c r="S28" s="774"/>
      <c r="T28" s="1245"/>
      <c r="U28" s="1245"/>
      <c r="V28" s="1245"/>
      <c r="W28" s="1245"/>
      <c r="X28" s="952"/>
      <c r="Y28" s="935"/>
      <c r="Z28" s="935"/>
      <c r="AA28" s="163">
        <v>2</v>
      </c>
      <c r="AB28" s="1144"/>
      <c r="AC28" s="1001"/>
      <c r="AD28" s="1002"/>
      <c r="AE28" s="1000"/>
      <c r="AF28" s="184"/>
    </row>
    <row r="29" spans="1:32" s="248" customFormat="1" ht="24" customHeight="1">
      <c r="A29" s="1260"/>
      <c r="B29" s="1256"/>
      <c r="C29" s="1171"/>
      <c r="D29" s="1262"/>
      <c r="E29" s="1264"/>
      <c r="F29" s="1205"/>
      <c r="G29" s="1175"/>
      <c r="H29" s="1175"/>
      <c r="I29" s="1175"/>
      <c r="J29" s="1268"/>
      <c r="K29" s="919"/>
      <c r="L29" s="1246"/>
      <c r="M29" s="1246"/>
      <c r="N29" s="1246"/>
      <c r="O29" s="257"/>
      <c r="P29" s="1247"/>
      <c r="Q29" s="1247"/>
      <c r="R29" s="1258"/>
      <c r="S29" s="921"/>
      <c r="T29" s="1208"/>
      <c r="U29" s="1208"/>
      <c r="V29" s="1208"/>
      <c r="W29" s="1208"/>
      <c r="X29" s="952"/>
      <c r="Y29" s="935"/>
      <c r="Z29" s="935"/>
      <c r="AA29" s="156" t="s">
        <v>3</v>
      </c>
      <c r="AB29" s="1144">
        <v>3</v>
      </c>
      <c r="AC29" s="1001">
        <v>22</v>
      </c>
      <c r="AD29" s="1002">
        <v>7</v>
      </c>
      <c r="AE29" s="1000" t="b">
        <v>0</v>
      </c>
      <c r="AF29" s="184"/>
    </row>
    <row r="30" spans="1:32" s="248" customFormat="1" ht="24" customHeight="1">
      <c r="A30" s="1261"/>
      <c r="B30" s="1257"/>
      <c r="C30" s="1172"/>
      <c r="D30" s="1263"/>
      <c r="E30" s="1265"/>
      <c r="F30" s="1206"/>
      <c r="G30" s="564"/>
      <c r="H30" s="1245"/>
      <c r="I30" s="1245"/>
      <c r="J30" s="1266"/>
      <c r="K30" s="1181"/>
      <c r="L30" s="1150"/>
      <c r="M30" s="1150"/>
      <c r="N30" s="1247"/>
      <c r="O30" s="919"/>
      <c r="P30" s="1247"/>
      <c r="Q30" s="1247"/>
      <c r="R30" s="1258"/>
      <c r="S30" s="921"/>
      <c r="T30" s="1247"/>
      <c r="U30" s="1247"/>
      <c r="V30" s="1247"/>
      <c r="W30" s="1247"/>
      <c r="X30" s="952"/>
      <c r="Y30" s="935"/>
      <c r="Z30" s="935"/>
      <c r="AA30" s="164"/>
      <c r="AB30" s="1144"/>
      <c r="AC30" s="1001"/>
      <c r="AD30" s="1002"/>
      <c r="AE30" s="1000"/>
      <c r="AF30" s="184"/>
    </row>
    <row r="31" spans="1:32" s="248" customFormat="1" ht="24" customHeight="1">
      <c r="A31" s="1260"/>
      <c r="B31" s="1256"/>
      <c r="C31" s="1171"/>
      <c r="D31" s="1262"/>
      <c r="E31" s="1264"/>
      <c r="F31" s="1204"/>
      <c r="G31" s="812"/>
      <c r="H31" s="1208"/>
      <c r="I31" s="1208"/>
      <c r="J31" s="1267"/>
      <c r="K31" s="1182"/>
      <c r="L31" s="1175"/>
      <c r="M31" s="1175"/>
      <c r="N31" s="1268"/>
      <c r="O31" s="919"/>
      <c r="P31" s="1247"/>
      <c r="Q31" s="1247"/>
      <c r="R31" s="1258"/>
      <c r="S31" s="921"/>
      <c r="T31" s="1247"/>
      <c r="U31" s="1247"/>
      <c r="V31" s="1247"/>
      <c r="W31" s="1247"/>
      <c r="X31" s="952"/>
      <c r="Y31" s="935"/>
      <c r="Z31" s="935"/>
      <c r="AA31" s="166">
        <f>IF(AE29,D19,"")</f>
      </c>
      <c r="AB31" s="1144"/>
      <c r="AC31" s="1001"/>
      <c r="AD31" s="1002"/>
      <c r="AE31" s="1000"/>
      <c r="AF31" s="184"/>
    </row>
    <row r="32" spans="1:32" s="248" customFormat="1" ht="24" customHeight="1">
      <c r="A32" s="1261"/>
      <c r="B32" s="1257"/>
      <c r="C32" s="1172"/>
      <c r="D32" s="1263"/>
      <c r="E32" s="1265"/>
      <c r="F32" s="1161"/>
      <c r="G32" s="1150"/>
      <c r="H32" s="1150"/>
      <c r="I32" s="1150"/>
      <c r="J32" s="1258"/>
      <c r="K32" s="774"/>
      <c r="L32" s="1245"/>
      <c r="M32" s="1245"/>
      <c r="N32" s="1266"/>
      <c r="O32" s="920"/>
      <c r="P32" s="1247"/>
      <c r="Q32" s="1247"/>
      <c r="R32" s="1258"/>
      <c r="S32" s="921"/>
      <c r="T32" s="1247"/>
      <c r="U32" s="1247"/>
      <c r="V32" s="1247"/>
      <c r="W32" s="1247"/>
      <c r="X32" s="952"/>
      <c r="Y32" s="935"/>
      <c r="Z32" s="935"/>
      <c r="AA32" s="167" t="s">
        <v>2</v>
      </c>
      <c r="AB32" s="1144"/>
      <c r="AC32" s="1001"/>
      <c r="AD32" s="1002"/>
      <c r="AE32" s="1000"/>
      <c r="AF32" s="184"/>
    </row>
    <row r="33" spans="1:32" s="248" customFormat="1" ht="24" customHeight="1">
      <c r="A33" s="1176"/>
      <c r="B33" s="1256"/>
      <c r="C33" s="1171"/>
      <c r="D33" s="1166"/>
      <c r="E33" s="1162"/>
      <c r="F33" s="1205"/>
      <c r="G33" s="1175"/>
      <c r="H33" s="1175"/>
      <c r="I33" s="1175"/>
      <c r="J33" s="1259"/>
      <c r="K33" s="921"/>
      <c r="L33" s="1208"/>
      <c r="M33" s="1208"/>
      <c r="N33" s="1267"/>
      <c r="O33" s="920"/>
      <c r="P33" s="1247"/>
      <c r="Q33" s="1247"/>
      <c r="R33" s="1258"/>
      <c r="S33" s="921"/>
      <c r="T33" s="1247"/>
      <c r="U33" s="1247"/>
      <c r="V33" s="1247"/>
      <c r="W33" s="1247"/>
      <c r="X33" s="952"/>
      <c r="Y33" s="935"/>
      <c r="Z33" s="935"/>
      <c r="AA33" s="168">
        <f>IF(AE29,D21,"")</f>
      </c>
      <c r="AB33" s="1144"/>
      <c r="AC33" s="1001"/>
      <c r="AD33" s="1002"/>
      <c r="AE33" s="1000"/>
      <c r="AF33" s="184"/>
    </row>
    <row r="34" spans="1:32" s="248" customFormat="1" ht="24" customHeight="1">
      <c r="A34" s="1047"/>
      <c r="B34" s="1257"/>
      <c r="C34" s="1172"/>
      <c r="D34" s="1167"/>
      <c r="E34" s="1163"/>
      <c r="F34" s="1206"/>
      <c r="G34" s="564"/>
      <c r="H34" s="1245"/>
      <c r="I34" s="1245"/>
      <c r="J34" s="1245"/>
      <c r="K34" s="813"/>
      <c r="L34" s="1246"/>
      <c r="M34" s="1246"/>
      <c r="N34" s="1269"/>
      <c r="O34" s="1181"/>
      <c r="P34" s="1150"/>
      <c r="Q34" s="1150"/>
      <c r="R34" s="1258"/>
      <c r="S34" s="921"/>
      <c r="T34" s="1247"/>
      <c r="U34" s="1247"/>
      <c r="V34" s="1247"/>
      <c r="W34" s="1247"/>
      <c r="X34" s="952"/>
      <c r="Y34" s="935"/>
      <c r="Z34" s="935"/>
      <c r="AA34" s="165"/>
      <c r="AB34" s="1144"/>
      <c r="AC34" s="1001"/>
      <c r="AD34" s="1002"/>
      <c r="AE34" s="1000"/>
      <c r="AF34" s="184"/>
    </row>
    <row r="35" spans="1:32" s="248" customFormat="1" ht="24" customHeight="1">
      <c r="A35" s="1260"/>
      <c r="B35" s="1256"/>
      <c r="C35" s="1171"/>
      <c r="D35" s="1262"/>
      <c r="E35" s="1264"/>
      <c r="F35" s="1204"/>
      <c r="G35" s="812"/>
      <c r="H35" s="1208"/>
      <c r="I35" s="1208"/>
      <c r="J35" s="1208"/>
      <c r="K35" s="813"/>
      <c r="L35" s="1246"/>
      <c r="M35" s="1246"/>
      <c r="N35" s="1269"/>
      <c r="O35" s="1182"/>
      <c r="P35" s="1175"/>
      <c r="Q35" s="1175"/>
      <c r="R35" s="1259"/>
      <c r="S35" s="921"/>
      <c r="T35" s="1247"/>
      <c r="U35" s="1247"/>
      <c r="V35" s="1247"/>
      <c r="W35" s="1247"/>
      <c r="X35" s="952"/>
      <c r="Y35" s="935"/>
      <c r="Z35" s="935"/>
      <c r="AA35" s="163">
        <v>3</v>
      </c>
      <c r="AB35" s="1144"/>
      <c r="AC35" s="1001"/>
      <c r="AD35" s="1002"/>
      <c r="AE35" s="1000"/>
      <c r="AF35" s="184"/>
    </row>
    <row r="36" spans="1:32" s="248" customFormat="1" ht="24" customHeight="1">
      <c r="A36" s="1261"/>
      <c r="B36" s="1257"/>
      <c r="C36" s="1172"/>
      <c r="D36" s="1263"/>
      <c r="E36" s="1265"/>
      <c r="F36" s="1161"/>
      <c r="G36" s="1150"/>
      <c r="H36" s="1150"/>
      <c r="I36" s="1150"/>
      <c r="J36" s="1247"/>
      <c r="K36" s="919"/>
      <c r="L36" s="1246"/>
      <c r="M36" s="1246"/>
      <c r="N36" s="1269"/>
      <c r="O36" s="774"/>
      <c r="P36" s="1245"/>
      <c r="Q36" s="1245"/>
      <c r="R36" s="1245"/>
      <c r="S36" s="813"/>
      <c r="T36" s="1247"/>
      <c r="U36" s="1247"/>
      <c r="V36" s="1247"/>
      <c r="W36" s="1247"/>
      <c r="X36" s="952"/>
      <c r="Y36" s="935"/>
      <c r="Z36" s="935"/>
      <c r="AA36" s="156" t="s">
        <v>3</v>
      </c>
      <c r="AB36" s="1144">
        <v>4</v>
      </c>
      <c r="AC36" s="1001">
        <v>26</v>
      </c>
      <c r="AD36" s="1002">
        <v>7</v>
      </c>
      <c r="AE36" s="1000" t="b">
        <v>0</v>
      </c>
      <c r="AF36" s="184"/>
    </row>
    <row r="37" spans="1:32" s="248" customFormat="1" ht="24" customHeight="1">
      <c r="A37" s="1260"/>
      <c r="B37" s="1256"/>
      <c r="C37" s="1171"/>
      <c r="D37" s="1262"/>
      <c r="E37" s="1264"/>
      <c r="F37" s="1205"/>
      <c r="G37" s="1175"/>
      <c r="H37" s="1175"/>
      <c r="I37" s="1175"/>
      <c r="J37" s="1268"/>
      <c r="K37" s="919"/>
      <c r="L37" s="1246"/>
      <c r="M37" s="1246"/>
      <c r="N37" s="1269"/>
      <c r="O37" s="922"/>
      <c r="P37" s="1208"/>
      <c r="Q37" s="1208"/>
      <c r="R37" s="1208"/>
      <c r="S37" s="813"/>
      <c r="T37" s="1247"/>
      <c r="U37" s="1247"/>
      <c r="V37" s="1247"/>
      <c r="W37" s="1247"/>
      <c r="X37" s="952"/>
      <c r="Y37" s="935"/>
      <c r="Z37" s="935"/>
      <c r="AA37" s="164"/>
      <c r="AB37" s="1144"/>
      <c r="AC37" s="1001"/>
      <c r="AD37" s="1002"/>
      <c r="AE37" s="1000"/>
      <c r="AF37" s="184"/>
    </row>
    <row r="38" spans="1:32" s="248" customFormat="1" ht="24" customHeight="1">
      <c r="A38" s="1261"/>
      <c r="B38" s="1257"/>
      <c r="C38" s="1172"/>
      <c r="D38" s="1263"/>
      <c r="E38" s="1265"/>
      <c r="F38" s="1206"/>
      <c r="G38" s="564"/>
      <c r="H38" s="1245"/>
      <c r="I38" s="1245"/>
      <c r="J38" s="1266"/>
      <c r="K38" s="1181"/>
      <c r="L38" s="1150"/>
      <c r="M38" s="1150"/>
      <c r="N38" s="1258"/>
      <c r="O38" s="921"/>
      <c r="P38" s="1246"/>
      <c r="Q38" s="1246"/>
      <c r="R38" s="1247"/>
      <c r="S38" s="919"/>
      <c r="T38" s="1247"/>
      <c r="U38" s="1247"/>
      <c r="V38" s="1247"/>
      <c r="W38" s="1247"/>
      <c r="X38" s="952"/>
      <c r="Y38" s="935"/>
      <c r="Z38" s="935"/>
      <c r="AA38" s="166">
        <f>IF(AE36,D23,"")</f>
      </c>
      <c r="AB38" s="1144"/>
      <c r="AC38" s="1001"/>
      <c r="AD38" s="1002"/>
      <c r="AE38" s="1000"/>
      <c r="AF38" s="184"/>
    </row>
    <row r="39" spans="1:32" s="248" customFormat="1" ht="24" customHeight="1">
      <c r="A39" s="1260"/>
      <c r="B39" s="1256"/>
      <c r="C39" s="1171"/>
      <c r="D39" s="1262"/>
      <c r="E39" s="1264"/>
      <c r="F39" s="1204"/>
      <c r="G39" s="812"/>
      <c r="H39" s="1208"/>
      <c r="I39" s="1208"/>
      <c r="J39" s="1267"/>
      <c r="K39" s="1182"/>
      <c r="L39" s="1175"/>
      <c r="M39" s="1175"/>
      <c r="N39" s="1259"/>
      <c r="O39" s="921"/>
      <c r="P39" s="1247"/>
      <c r="Q39" s="1247"/>
      <c r="R39" s="1247"/>
      <c r="S39" s="919"/>
      <c r="T39" s="1247"/>
      <c r="U39" s="1247"/>
      <c r="V39" s="1247"/>
      <c r="W39" s="1247"/>
      <c r="X39" s="952"/>
      <c r="Y39" s="935"/>
      <c r="Z39" s="935"/>
      <c r="AA39" s="167" t="s">
        <v>2</v>
      </c>
      <c r="AB39" s="1144"/>
      <c r="AC39" s="1001"/>
      <c r="AD39" s="1002"/>
      <c r="AE39" s="1000"/>
      <c r="AF39" s="184"/>
    </row>
    <row r="40" spans="1:32" s="248" customFormat="1" ht="24" customHeight="1">
      <c r="A40" s="1261"/>
      <c r="B40" s="1257"/>
      <c r="C40" s="1172"/>
      <c r="D40" s="1263"/>
      <c r="E40" s="1265"/>
      <c r="F40" s="1161"/>
      <c r="G40" s="1150"/>
      <c r="H40" s="1150"/>
      <c r="I40" s="1150"/>
      <c r="J40" s="1258"/>
      <c r="K40" s="774"/>
      <c r="L40" s="1245"/>
      <c r="M40" s="1245"/>
      <c r="N40" s="1245"/>
      <c r="O40" s="813"/>
      <c r="P40" s="1247"/>
      <c r="Q40" s="1247"/>
      <c r="R40" s="1247"/>
      <c r="S40" s="919"/>
      <c r="T40" s="1247"/>
      <c r="U40" s="1247"/>
      <c r="V40" s="1247"/>
      <c r="W40" s="1247"/>
      <c r="X40" s="952"/>
      <c r="Y40" s="935"/>
      <c r="Z40" s="935"/>
      <c r="AA40" s="168">
        <f>IF(AE36,D25,"")</f>
      </c>
      <c r="AB40" s="1144"/>
      <c r="AC40" s="1001"/>
      <c r="AD40" s="1002"/>
      <c r="AE40" s="1000"/>
      <c r="AF40" s="184"/>
    </row>
    <row r="41" spans="1:32" s="248" customFormat="1" ht="24" customHeight="1">
      <c r="A41" s="1176"/>
      <c r="B41" s="1256"/>
      <c r="C41" s="1171"/>
      <c r="D41" s="1166"/>
      <c r="E41" s="1162"/>
      <c r="F41" s="1205"/>
      <c r="G41" s="1175"/>
      <c r="H41" s="1175"/>
      <c r="I41" s="1175"/>
      <c r="J41" s="1259"/>
      <c r="K41" s="921"/>
      <c r="L41" s="1208"/>
      <c r="M41" s="1208"/>
      <c r="N41" s="1208"/>
      <c r="O41" s="813"/>
      <c r="P41" s="1247"/>
      <c r="Q41" s="1247"/>
      <c r="R41" s="1247"/>
      <c r="S41" s="919"/>
      <c r="T41" s="1247"/>
      <c r="U41" s="1247"/>
      <c r="V41" s="1247"/>
      <c r="W41" s="1247"/>
      <c r="X41" s="952"/>
      <c r="Y41" s="935"/>
      <c r="Z41" s="935"/>
      <c r="AA41" s="165"/>
      <c r="AB41" s="1144"/>
      <c r="AC41" s="1001"/>
      <c r="AD41" s="1002"/>
      <c r="AE41" s="1000"/>
      <c r="AF41" s="184"/>
    </row>
    <row r="42" spans="1:32" s="248" customFormat="1" ht="24" customHeight="1">
      <c r="A42" s="1047"/>
      <c r="B42" s="1257"/>
      <c r="C42" s="1172"/>
      <c r="D42" s="1167"/>
      <c r="E42" s="1163"/>
      <c r="F42" s="1206"/>
      <c r="G42" s="564"/>
      <c r="H42" s="1245"/>
      <c r="I42" s="1245"/>
      <c r="J42" s="1245"/>
      <c r="K42" s="813"/>
      <c r="L42" s="1246"/>
      <c r="M42" s="1246"/>
      <c r="N42" s="1246"/>
      <c r="O42" s="257"/>
      <c r="P42" s="1247"/>
      <c r="Q42" s="1247"/>
      <c r="R42" s="1247"/>
      <c r="S42" s="919"/>
      <c r="T42" s="1247"/>
      <c r="U42" s="1247"/>
      <c r="V42" s="1247"/>
      <c r="W42" s="1247"/>
      <c r="X42" s="952"/>
      <c r="Y42" s="935"/>
      <c r="Z42" s="935"/>
      <c r="AA42" s="163">
        <v>4</v>
      </c>
      <c r="AB42" s="1144"/>
      <c r="AC42" s="1001"/>
      <c r="AD42" s="1002"/>
      <c r="AE42" s="1000"/>
      <c r="AF42" s="184"/>
    </row>
    <row r="43" spans="1:32" s="248" customFormat="1" ht="12" customHeight="1">
      <c r="A43" s="259"/>
      <c r="B43" s="952"/>
      <c r="C43" s="261"/>
      <c r="D43" s="923"/>
      <c r="E43" s="924"/>
      <c r="F43" s="812"/>
      <c r="G43" s="550"/>
      <c r="H43" s="1208"/>
      <c r="I43" s="1208"/>
      <c r="J43" s="813"/>
      <c r="K43" s="813"/>
      <c r="L43" s="257"/>
      <c r="M43" s="257"/>
      <c r="N43" s="1255"/>
      <c r="O43" s="1254"/>
      <c r="P43" s="1241"/>
      <c r="Q43" s="1241"/>
      <c r="R43" s="1241"/>
      <c r="S43" s="1241"/>
      <c r="T43" s="1242"/>
      <c r="U43" s="1248"/>
      <c r="V43" s="1249"/>
      <c r="W43" s="1250"/>
      <c r="X43" s="953"/>
      <c r="Y43" s="935"/>
      <c r="Z43" s="935"/>
      <c r="AA43" s="156" t="s">
        <v>3</v>
      </c>
      <c r="AB43" s="1144">
        <v>5</v>
      </c>
      <c r="AC43" s="1001">
        <v>30</v>
      </c>
      <c r="AD43" s="1002">
        <v>7</v>
      </c>
      <c r="AE43" s="1000" t="b">
        <v>0</v>
      </c>
      <c r="AF43" s="184"/>
    </row>
    <row r="44" spans="1:32" ht="12" customHeight="1">
      <c r="A44" s="265"/>
      <c r="B44" s="265"/>
      <c r="C44" s="915"/>
      <c r="D44" s="1160"/>
      <c r="E44" s="1160"/>
      <c r="F44" s="1160"/>
      <c r="G44" s="812"/>
      <c r="H44" s="1208"/>
      <c r="I44" s="1208"/>
      <c r="J44" s="1208"/>
      <c r="K44" s="813"/>
      <c r="L44" s="262"/>
      <c r="M44" s="262"/>
      <c r="N44" s="1255"/>
      <c r="O44" s="1254"/>
      <c r="P44" s="1243"/>
      <c r="Q44" s="1243"/>
      <c r="R44" s="1243"/>
      <c r="S44" s="1243"/>
      <c r="T44" s="1244"/>
      <c r="U44" s="1251"/>
      <c r="V44" s="1252"/>
      <c r="W44" s="1253"/>
      <c r="X44" s="954"/>
      <c r="Y44" s="265"/>
      <c r="Z44" s="265"/>
      <c r="AA44" s="164"/>
      <c r="AB44" s="1144"/>
      <c r="AC44" s="1001"/>
      <c r="AD44" s="1002"/>
      <c r="AE44" s="1000"/>
      <c r="AF44" s="184"/>
    </row>
    <row r="45" spans="1:32" ht="12" customHeight="1">
      <c r="A45" s="265"/>
      <c r="B45" s="955"/>
      <c r="C45" s="925"/>
      <c r="D45" s="1161"/>
      <c r="E45" s="1161"/>
      <c r="F45" s="1161"/>
      <c r="G45" s="1158"/>
      <c r="H45" s="1158"/>
      <c r="I45" s="1158"/>
      <c r="J45" s="1158"/>
      <c r="K45" s="814"/>
      <c r="L45" s="266"/>
      <c r="M45" s="266"/>
      <c r="N45" s="956"/>
      <c r="O45" s="264"/>
      <c r="P45" s="1236"/>
      <c r="Q45" s="1236"/>
      <c r="R45" s="1236"/>
      <c r="S45" s="1236"/>
      <c r="T45" s="1237"/>
      <c r="U45" s="1238"/>
      <c r="V45" s="1239"/>
      <c r="W45" s="1240"/>
      <c r="X45" s="954"/>
      <c r="Y45" s="265"/>
      <c r="Z45" s="265"/>
      <c r="AA45" s="166">
        <f>IF(AE43,D27,"")</f>
      </c>
      <c r="AB45" s="1144"/>
      <c r="AC45" s="1001"/>
      <c r="AD45" s="1002"/>
      <c r="AE45" s="1000"/>
      <c r="AF45" s="184"/>
    </row>
    <row r="46" spans="1:32" ht="12" customHeight="1">
      <c r="A46" s="265"/>
      <c r="B46" s="957"/>
      <c r="C46" s="926"/>
      <c r="D46" s="1204"/>
      <c r="E46" s="1204"/>
      <c r="F46" s="1205"/>
      <c r="G46" s="1159"/>
      <c r="H46" s="1159"/>
      <c r="I46" s="1159"/>
      <c r="J46" s="1159"/>
      <c r="K46" s="794"/>
      <c r="L46" s="1207"/>
      <c r="M46" s="908"/>
      <c r="N46" s="956"/>
      <c r="O46" s="264"/>
      <c r="P46" s="1236"/>
      <c r="Q46" s="1236"/>
      <c r="R46" s="1236"/>
      <c r="S46" s="1236"/>
      <c r="T46" s="1237"/>
      <c r="U46" s="1238"/>
      <c r="V46" s="1239"/>
      <c r="W46" s="1240"/>
      <c r="X46" s="954"/>
      <c r="Y46" s="265"/>
      <c r="Z46" s="265"/>
      <c r="AA46" s="167" t="s">
        <v>2</v>
      </c>
      <c r="AB46" s="1144"/>
      <c r="AC46" s="1001"/>
      <c r="AD46" s="1002"/>
      <c r="AE46" s="1000"/>
      <c r="AF46" s="184"/>
    </row>
    <row r="47" spans="1:32" ht="12" customHeight="1">
      <c r="A47" s="265"/>
      <c r="B47" s="955"/>
      <c r="C47" s="925"/>
      <c r="D47" s="1161"/>
      <c r="E47" s="1161"/>
      <c r="F47" s="1206"/>
      <c r="G47" s="564"/>
      <c r="H47" s="1209"/>
      <c r="I47" s="1209"/>
      <c r="J47" s="1209"/>
      <c r="K47" s="263"/>
      <c r="L47" s="1207"/>
      <c r="M47" s="908"/>
      <c r="N47" s="956"/>
      <c r="O47" s="264"/>
      <c r="P47" s="1236"/>
      <c r="Q47" s="1236"/>
      <c r="R47" s="1236"/>
      <c r="S47" s="1236"/>
      <c r="T47" s="1237"/>
      <c r="U47" s="1238"/>
      <c r="V47" s="1239"/>
      <c r="W47" s="1240"/>
      <c r="X47" s="954"/>
      <c r="Y47" s="265"/>
      <c r="Z47" s="265"/>
      <c r="AA47" s="168">
        <f>IF(AE43,D29,"")</f>
      </c>
      <c r="AB47" s="1144"/>
      <c r="AC47" s="1001"/>
      <c r="AD47" s="1002"/>
      <c r="AE47" s="1000"/>
      <c r="AF47" s="184"/>
    </row>
    <row r="48" spans="1:32" ht="12" customHeight="1">
      <c r="A48" s="265"/>
      <c r="B48" s="265"/>
      <c r="C48" s="915"/>
      <c r="D48" s="825"/>
      <c r="E48" s="825"/>
      <c r="F48" s="825"/>
      <c r="G48" s="262"/>
      <c r="H48" s="1147"/>
      <c r="I48" s="1147"/>
      <c r="J48" s="1147"/>
      <c r="K48" s="263"/>
      <c r="L48" s="262"/>
      <c r="M48" s="262"/>
      <c r="N48" s="956"/>
      <c r="O48" s="264"/>
      <c r="P48" s="1236"/>
      <c r="Q48" s="1236"/>
      <c r="R48" s="1236"/>
      <c r="S48" s="1236"/>
      <c r="T48" s="1237"/>
      <c r="U48" s="1238"/>
      <c r="V48" s="1239"/>
      <c r="W48" s="1240"/>
      <c r="X48" s="954"/>
      <c r="Y48" s="265"/>
      <c r="Z48" s="265"/>
      <c r="AA48" s="165"/>
      <c r="AB48" s="1144"/>
      <c r="AC48" s="1001"/>
      <c r="AD48" s="1002"/>
      <c r="AE48" s="1000"/>
      <c r="AF48" s="184"/>
    </row>
    <row r="49" spans="1:32" ht="12" customHeight="1">
      <c r="A49" s="265"/>
      <c r="B49" s="265"/>
      <c r="C49" s="915"/>
      <c r="D49" s="936"/>
      <c r="E49" s="936"/>
      <c r="F49" s="936"/>
      <c r="G49" s="265"/>
      <c r="H49" s="265"/>
      <c r="I49" s="265"/>
      <c r="J49" s="265"/>
      <c r="K49" s="265"/>
      <c r="L49" s="262"/>
      <c r="M49" s="262"/>
      <c r="N49" s="266"/>
      <c r="O49" s="266"/>
      <c r="P49" s="1235"/>
      <c r="Q49" s="1235"/>
      <c r="R49" s="1235"/>
      <c r="S49" s="1235"/>
      <c r="T49" s="1235"/>
      <c r="U49" s="1233"/>
      <c r="V49" s="1233"/>
      <c r="W49" s="1233"/>
      <c r="X49" s="265"/>
      <c r="Y49" s="265"/>
      <c r="Z49" s="265"/>
      <c r="AA49" s="163">
        <v>5</v>
      </c>
      <c r="AB49" s="1144"/>
      <c r="AC49" s="1001"/>
      <c r="AD49" s="1002"/>
      <c r="AE49" s="1000"/>
      <c r="AF49" s="184"/>
    </row>
    <row r="50" spans="1:32" ht="12" customHeight="1">
      <c r="A50" s="958"/>
      <c r="B50" s="265"/>
      <c r="C50" s="915"/>
      <c r="D50" s="959"/>
      <c r="E50" s="959"/>
      <c r="F50" s="1234"/>
      <c r="G50" s="1234"/>
      <c r="H50" s="1234"/>
      <c r="I50" s="1234"/>
      <c r="J50" s="1234"/>
      <c r="K50" s="250"/>
      <c r="L50" s="262"/>
      <c r="M50" s="262"/>
      <c r="N50" s="266"/>
      <c r="O50" s="266"/>
      <c r="P50" s="1235"/>
      <c r="Q50" s="1235"/>
      <c r="R50" s="1235"/>
      <c r="S50" s="1235"/>
      <c r="T50" s="1235"/>
      <c r="U50" s="1233"/>
      <c r="V50" s="1233"/>
      <c r="W50" s="1233"/>
      <c r="X50" s="265"/>
      <c r="Y50" s="265"/>
      <c r="Z50" s="265"/>
      <c r="AA50" s="156" t="s">
        <v>3</v>
      </c>
      <c r="AB50" s="1144">
        <v>6</v>
      </c>
      <c r="AC50" s="1001">
        <v>34</v>
      </c>
      <c r="AD50" s="1002">
        <v>7</v>
      </c>
      <c r="AE50" s="1000" t="b">
        <v>0</v>
      </c>
      <c r="AF50" s="184"/>
    </row>
    <row r="51" spans="1:32" ht="12" customHeight="1">
      <c r="A51" s="265"/>
      <c r="B51" s="265"/>
      <c r="C51" s="915"/>
      <c r="D51" s="960"/>
      <c r="E51" s="960"/>
      <c r="F51" s="1232"/>
      <c r="G51" s="1232"/>
      <c r="H51" s="1232"/>
      <c r="I51" s="1232"/>
      <c r="J51" s="1232"/>
      <c r="K51" s="267"/>
      <c r="L51" s="961"/>
      <c r="M51" s="961"/>
      <c r="N51" s="266"/>
      <c r="O51" s="266"/>
      <c r="P51" s="1235"/>
      <c r="Q51" s="1235"/>
      <c r="R51" s="1235"/>
      <c r="S51" s="1235"/>
      <c r="T51" s="1235"/>
      <c r="U51" s="1233"/>
      <c r="V51" s="1233"/>
      <c r="W51" s="1233"/>
      <c r="X51" s="265"/>
      <c r="Y51" s="265"/>
      <c r="Z51" s="265"/>
      <c r="AA51" s="164"/>
      <c r="AB51" s="1144"/>
      <c r="AC51" s="1001"/>
      <c r="AD51" s="1002"/>
      <c r="AE51" s="1000"/>
      <c r="AF51" s="184"/>
    </row>
    <row r="52" spans="1:32" ht="12" customHeight="1">
      <c r="A52" s="958"/>
      <c r="B52" s="265"/>
      <c r="C52" s="915"/>
      <c r="D52" s="959"/>
      <c r="E52" s="959"/>
      <c r="F52" s="1234"/>
      <c r="G52" s="1234"/>
      <c r="H52" s="1234"/>
      <c r="I52" s="1234"/>
      <c r="J52" s="1234"/>
      <c r="K52" s="250"/>
      <c r="L52" s="961"/>
      <c r="M52" s="961"/>
      <c r="N52" s="266"/>
      <c r="O52" s="266"/>
      <c r="P52" s="1235"/>
      <c r="Q52" s="1235"/>
      <c r="R52" s="1235"/>
      <c r="S52" s="1235"/>
      <c r="T52" s="1235"/>
      <c r="U52" s="1233"/>
      <c r="V52" s="1233"/>
      <c r="W52" s="1233"/>
      <c r="X52" s="265"/>
      <c r="Y52" s="265"/>
      <c r="Z52" s="265"/>
      <c r="AA52" s="166">
        <f>IF(AE50,D31,"")</f>
      </c>
      <c r="AB52" s="1144"/>
      <c r="AC52" s="1001"/>
      <c r="AD52" s="1002"/>
      <c r="AE52" s="1000"/>
      <c r="AF52" s="184"/>
    </row>
    <row r="53" spans="1:32" ht="12" customHeight="1">
      <c r="A53" s="265"/>
      <c r="B53" s="265"/>
      <c r="C53" s="915"/>
      <c r="D53" s="960"/>
      <c r="E53" s="960"/>
      <c r="F53" s="1232"/>
      <c r="G53" s="1232"/>
      <c r="H53" s="1232"/>
      <c r="I53" s="1232"/>
      <c r="J53" s="1232"/>
      <c r="K53" s="267"/>
      <c r="L53" s="262"/>
      <c r="M53" s="262"/>
      <c r="N53" s="262"/>
      <c r="O53" s="262"/>
      <c r="P53" s="825"/>
      <c r="Q53" s="825"/>
      <c r="R53" s="825"/>
      <c r="S53" s="825"/>
      <c r="T53" s="962"/>
      <c r="U53" s="962"/>
      <c r="V53" s="962"/>
      <c r="W53" s="825"/>
      <c r="X53" s="265"/>
      <c r="Y53" s="265"/>
      <c r="Z53" s="265"/>
      <c r="AA53" s="167" t="s">
        <v>2</v>
      </c>
      <c r="AB53" s="1144"/>
      <c r="AC53" s="1001"/>
      <c r="AD53" s="1002"/>
      <c r="AE53" s="1000"/>
      <c r="AF53" s="184"/>
    </row>
    <row r="54" spans="1:32" ht="15" customHeight="1">
      <c r="A54" s="265"/>
      <c r="B54" s="265"/>
      <c r="C54" s="915"/>
      <c r="D54" s="936"/>
      <c r="E54" s="936"/>
      <c r="F54" s="936"/>
      <c r="G54" s="265"/>
      <c r="H54" s="265"/>
      <c r="I54" s="265"/>
      <c r="J54" s="265"/>
      <c r="K54" s="265"/>
      <c r="L54" s="265"/>
      <c r="M54" s="265"/>
      <c r="N54" s="265"/>
      <c r="O54" s="265"/>
      <c r="P54" s="936"/>
      <c r="Q54" s="936"/>
      <c r="R54" s="936"/>
      <c r="S54" s="936"/>
      <c r="T54" s="929"/>
      <c r="U54" s="929"/>
      <c r="V54" s="929"/>
      <c r="W54" s="936"/>
      <c r="X54" s="265"/>
      <c r="Y54" s="265"/>
      <c r="Z54" s="265"/>
      <c r="AA54" s="168">
        <f>IF(AE50,D33,"")</f>
      </c>
      <c r="AB54" s="1144"/>
      <c r="AC54" s="1001"/>
      <c r="AD54" s="1002"/>
      <c r="AE54" s="1000"/>
      <c r="AF54" s="184"/>
    </row>
    <row r="55" spans="1:32" ht="15" customHeight="1">
      <c r="A55" s="963"/>
      <c r="B55" s="265"/>
      <c r="C55" s="915"/>
      <c r="D55" s="936"/>
      <c r="E55" s="936"/>
      <c r="F55" s="936"/>
      <c r="G55" s="265"/>
      <c r="H55" s="265"/>
      <c r="I55" s="265"/>
      <c r="J55" s="265"/>
      <c r="K55" s="265"/>
      <c r="L55" s="265"/>
      <c r="M55" s="265"/>
      <c r="N55" s="265"/>
      <c r="O55" s="265"/>
      <c r="P55" s="936"/>
      <c r="Q55" s="936"/>
      <c r="R55" s="936"/>
      <c r="S55" s="936"/>
      <c r="T55" s="929"/>
      <c r="U55" s="929"/>
      <c r="V55" s="929"/>
      <c r="W55" s="936"/>
      <c r="X55" s="265"/>
      <c r="Y55" s="265"/>
      <c r="Z55" s="265"/>
      <c r="AA55" s="165"/>
      <c r="AB55" s="1144"/>
      <c r="AC55" s="1001"/>
      <c r="AD55" s="1002"/>
      <c r="AE55" s="1000"/>
      <c r="AF55" s="184"/>
    </row>
    <row r="56" spans="1:32" ht="12.75" customHeight="1">
      <c r="A56" s="265"/>
      <c r="B56" s="265"/>
      <c r="C56" s="915"/>
      <c r="D56" s="936"/>
      <c r="E56" s="936"/>
      <c r="F56" s="936"/>
      <c r="G56" s="265"/>
      <c r="H56" s="265"/>
      <c r="I56" s="265"/>
      <c r="J56" s="265"/>
      <c r="K56" s="265"/>
      <c r="L56" s="265"/>
      <c r="M56" s="265"/>
      <c r="N56" s="265"/>
      <c r="O56" s="265"/>
      <c r="P56" s="936"/>
      <c r="Q56" s="936"/>
      <c r="R56" s="936"/>
      <c r="S56" s="936"/>
      <c r="T56" s="929"/>
      <c r="U56" s="929"/>
      <c r="V56" s="929"/>
      <c r="W56" s="936"/>
      <c r="X56" s="265"/>
      <c r="Y56" s="265"/>
      <c r="Z56" s="265"/>
      <c r="AA56" s="163">
        <v>6</v>
      </c>
      <c r="AB56" s="1144"/>
      <c r="AC56" s="1001"/>
      <c r="AD56" s="1002"/>
      <c r="AE56" s="1000"/>
      <c r="AF56" s="184"/>
    </row>
    <row r="57" spans="1:32" ht="12.75" customHeight="1">
      <c r="A57" s="265"/>
      <c r="B57" s="265"/>
      <c r="C57" s="915"/>
      <c r="D57" s="936"/>
      <c r="E57" s="936"/>
      <c r="F57" s="936"/>
      <c r="G57" s="265"/>
      <c r="H57" s="265"/>
      <c r="I57" s="265"/>
      <c r="J57" s="265"/>
      <c r="K57" s="265"/>
      <c r="L57" s="265"/>
      <c r="M57" s="265"/>
      <c r="N57" s="265"/>
      <c r="O57" s="265"/>
      <c r="P57" s="936"/>
      <c r="Q57" s="936"/>
      <c r="R57" s="936"/>
      <c r="S57" s="936"/>
      <c r="T57" s="929"/>
      <c r="U57" s="929"/>
      <c r="V57" s="929"/>
      <c r="W57" s="936"/>
      <c r="X57" s="265"/>
      <c r="Y57" s="265"/>
      <c r="Z57" s="265"/>
      <c r="AA57" s="156" t="s">
        <v>3</v>
      </c>
      <c r="AB57" s="1144">
        <v>7</v>
      </c>
      <c r="AC57" s="1001">
        <v>38</v>
      </c>
      <c r="AD57" s="1002">
        <v>7</v>
      </c>
      <c r="AE57" s="1000" t="b">
        <v>0</v>
      </c>
      <c r="AF57" s="184"/>
    </row>
    <row r="58" spans="1:32" ht="15" customHeight="1">
      <c r="A58" s="265"/>
      <c r="B58" s="265"/>
      <c r="C58" s="915"/>
      <c r="D58" s="936"/>
      <c r="E58" s="936"/>
      <c r="F58" s="936"/>
      <c r="G58" s="265"/>
      <c r="H58" s="265"/>
      <c r="I58" s="265"/>
      <c r="J58" s="265"/>
      <c r="K58" s="265"/>
      <c r="L58" s="265"/>
      <c r="M58" s="265"/>
      <c r="N58" s="265"/>
      <c r="O58" s="265"/>
      <c r="P58" s="936"/>
      <c r="Q58" s="936"/>
      <c r="R58" s="936"/>
      <c r="S58" s="936"/>
      <c r="T58" s="929"/>
      <c r="U58" s="929"/>
      <c r="V58" s="929"/>
      <c r="W58" s="936"/>
      <c r="X58" s="265"/>
      <c r="Y58" s="265"/>
      <c r="Z58" s="265"/>
      <c r="AA58" s="157"/>
      <c r="AB58" s="1144"/>
      <c r="AC58" s="1001"/>
      <c r="AD58" s="1002"/>
      <c r="AE58" s="1000"/>
      <c r="AF58" s="184"/>
    </row>
    <row r="59" spans="1:32" ht="15" customHeight="1">
      <c r="A59" s="265"/>
      <c r="B59" s="265"/>
      <c r="C59" s="915"/>
      <c r="D59" s="936"/>
      <c r="E59" s="936"/>
      <c r="F59" s="936"/>
      <c r="G59" s="265"/>
      <c r="H59" s="265"/>
      <c r="I59" s="265"/>
      <c r="J59" s="265"/>
      <c r="K59" s="265"/>
      <c r="L59" s="265"/>
      <c r="M59" s="265"/>
      <c r="N59" s="265"/>
      <c r="O59" s="265"/>
      <c r="P59" s="936"/>
      <c r="Q59" s="936"/>
      <c r="R59" s="936"/>
      <c r="S59" s="936"/>
      <c r="T59" s="929"/>
      <c r="U59" s="929"/>
      <c r="V59" s="929"/>
      <c r="W59" s="936"/>
      <c r="X59" s="265"/>
      <c r="Y59" s="265"/>
      <c r="Z59" s="265"/>
      <c r="AA59" s="166">
        <f>IF(AE57,D35,"")</f>
      </c>
      <c r="AB59" s="1144"/>
      <c r="AC59" s="1001"/>
      <c r="AD59" s="1002"/>
      <c r="AE59" s="1000"/>
      <c r="AF59" s="184"/>
    </row>
    <row r="60" spans="1:32" ht="12.75" customHeight="1">
      <c r="A60" s="265"/>
      <c r="B60" s="265"/>
      <c r="C60" s="915"/>
      <c r="D60" s="936"/>
      <c r="E60" s="936"/>
      <c r="F60" s="936"/>
      <c r="G60" s="265"/>
      <c r="H60" s="265"/>
      <c r="I60" s="265"/>
      <c r="J60" s="265"/>
      <c r="K60" s="265"/>
      <c r="L60" s="265"/>
      <c r="M60" s="265"/>
      <c r="N60" s="265"/>
      <c r="O60" s="265"/>
      <c r="P60" s="936"/>
      <c r="Q60" s="936"/>
      <c r="R60" s="936"/>
      <c r="S60" s="936"/>
      <c r="T60" s="929"/>
      <c r="U60" s="929"/>
      <c r="V60" s="929"/>
      <c r="W60" s="936"/>
      <c r="X60" s="265"/>
      <c r="Y60" s="265"/>
      <c r="Z60" s="265"/>
      <c r="AA60" s="167" t="s">
        <v>2</v>
      </c>
      <c r="AB60" s="1144"/>
      <c r="AC60" s="1001"/>
      <c r="AD60" s="1002"/>
      <c r="AE60" s="1000"/>
      <c r="AF60" s="184"/>
    </row>
    <row r="61" spans="1:32" ht="15" customHeight="1">
      <c r="A61" s="265"/>
      <c r="B61" s="265"/>
      <c r="C61" s="915"/>
      <c r="D61" s="936"/>
      <c r="E61" s="936"/>
      <c r="F61" s="936"/>
      <c r="G61" s="265"/>
      <c r="H61" s="265"/>
      <c r="I61" s="265"/>
      <c r="J61" s="265"/>
      <c r="K61" s="265"/>
      <c r="L61" s="265"/>
      <c r="M61" s="265"/>
      <c r="N61" s="265"/>
      <c r="O61" s="265"/>
      <c r="P61" s="936"/>
      <c r="Q61" s="936"/>
      <c r="R61" s="936"/>
      <c r="S61" s="936"/>
      <c r="T61" s="929"/>
      <c r="U61" s="929"/>
      <c r="V61" s="929"/>
      <c r="W61" s="936"/>
      <c r="X61" s="265"/>
      <c r="Y61" s="265"/>
      <c r="Z61" s="265"/>
      <c r="AA61" s="168">
        <f>IF(AE57,D37,"")</f>
      </c>
      <c r="AB61" s="1144"/>
      <c r="AC61" s="1001"/>
      <c r="AD61" s="1002"/>
      <c r="AE61" s="1000"/>
      <c r="AF61" s="184"/>
    </row>
    <row r="62" spans="1:32" ht="15" customHeight="1">
      <c r="A62" s="265"/>
      <c r="B62" s="265"/>
      <c r="C62" s="915"/>
      <c r="D62" s="936"/>
      <c r="E62" s="936"/>
      <c r="F62" s="936"/>
      <c r="G62" s="265"/>
      <c r="H62" s="265"/>
      <c r="I62" s="265"/>
      <c r="J62" s="265"/>
      <c r="K62" s="265"/>
      <c r="L62" s="265"/>
      <c r="M62" s="265"/>
      <c r="N62" s="265"/>
      <c r="O62" s="265"/>
      <c r="P62" s="936"/>
      <c r="Q62" s="936"/>
      <c r="R62" s="936"/>
      <c r="S62" s="936"/>
      <c r="T62" s="929"/>
      <c r="U62" s="929"/>
      <c r="V62" s="929"/>
      <c r="W62" s="936"/>
      <c r="X62" s="265"/>
      <c r="Y62" s="265"/>
      <c r="Z62" s="265"/>
      <c r="AA62" s="162"/>
      <c r="AB62" s="1144"/>
      <c r="AC62" s="1001"/>
      <c r="AD62" s="1002"/>
      <c r="AE62" s="1000"/>
      <c r="AF62" s="184"/>
    </row>
    <row r="63" spans="1:32" ht="12.75" customHeight="1">
      <c r="A63" s="265"/>
      <c r="B63" s="265"/>
      <c r="C63" s="915"/>
      <c r="D63" s="936"/>
      <c r="E63" s="936"/>
      <c r="F63" s="936"/>
      <c r="G63" s="265"/>
      <c r="H63" s="265"/>
      <c r="I63" s="265"/>
      <c r="J63" s="265"/>
      <c r="K63" s="265"/>
      <c r="L63" s="265"/>
      <c r="M63" s="265"/>
      <c r="N63" s="265"/>
      <c r="O63" s="265"/>
      <c r="P63" s="936"/>
      <c r="Q63" s="936"/>
      <c r="R63" s="936"/>
      <c r="S63" s="936"/>
      <c r="T63" s="929"/>
      <c r="U63" s="929"/>
      <c r="V63" s="929"/>
      <c r="W63" s="936"/>
      <c r="X63" s="265"/>
      <c r="Y63" s="265"/>
      <c r="Z63" s="265"/>
      <c r="AA63" s="163">
        <v>7</v>
      </c>
      <c r="AB63" s="1144"/>
      <c r="AC63" s="1001"/>
      <c r="AD63" s="1002"/>
      <c r="AE63" s="1000"/>
      <c r="AF63" s="184"/>
    </row>
    <row r="64" spans="1:32" ht="12.75" customHeight="1">
      <c r="A64" s="265"/>
      <c r="B64" s="265"/>
      <c r="C64" s="915"/>
      <c r="D64" s="936"/>
      <c r="E64" s="936"/>
      <c r="F64" s="936"/>
      <c r="G64" s="265"/>
      <c r="H64" s="265"/>
      <c r="I64" s="265"/>
      <c r="J64" s="265"/>
      <c r="K64" s="265"/>
      <c r="L64" s="265"/>
      <c r="M64" s="265"/>
      <c r="N64" s="265"/>
      <c r="O64" s="265"/>
      <c r="P64" s="936"/>
      <c r="Q64" s="936"/>
      <c r="R64" s="936"/>
      <c r="S64" s="936"/>
      <c r="T64" s="929"/>
      <c r="U64" s="929"/>
      <c r="V64" s="929"/>
      <c r="W64" s="936"/>
      <c r="X64" s="265"/>
      <c r="Y64" s="265"/>
      <c r="Z64" s="265"/>
      <c r="AA64" s="156" t="s">
        <v>3</v>
      </c>
      <c r="AB64" s="1144">
        <v>8</v>
      </c>
      <c r="AC64" s="1001">
        <v>42</v>
      </c>
      <c r="AD64" s="1002">
        <v>7</v>
      </c>
      <c r="AE64" s="1000" t="b">
        <v>0</v>
      </c>
      <c r="AF64" s="184"/>
    </row>
    <row r="65" spans="1:32" ht="15" customHeight="1">
      <c r="A65" s="265"/>
      <c r="B65" s="265"/>
      <c r="C65" s="915"/>
      <c r="D65" s="936"/>
      <c r="E65" s="936"/>
      <c r="F65" s="936"/>
      <c r="G65" s="265"/>
      <c r="H65" s="265"/>
      <c r="I65" s="265"/>
      <c r="J65" s="265"/>
      <c r="K65" s="265"/>
      <c r="L65" s="265"/>
      <c r="M65" s="265"/>
      <c r="N65" s="265"/>
      <c r="O65" s="265"/>
      <c r="P65" s="936"/>
      <c r="Q65" s="936"/>
      <c r="R65" s="936"/>
      <c r="S65" s="936"/>
      <c r="T65" s="929"/>
      <c r="U65" s="929"/>
      <c r="V65" s="929"/>
      <c r="W65" s="936"/>
      <c r="X65" s="265"/>
      <c r="Y65" s="265"/>
      <c r="Z65" s="265"/>
      <c r="AA65" s="164"/>
      <c r="AB65" s="1144"/>
      <c r="AC65" s="1001"/>
      <c r="AD65" s="1002"/>
      <c r="AE65" s="1000"/>
      <c r="AF65" s="184"/>
    </row>
    <row r="66" spans="1:32" ht="15" customHeight="1">
      <c r="A66" s="265"/>
      <c r="B66" s="265"/>
      <c r="C66" s="915"/>
      <c r="D66" s="936"/>
      <c r="E66" s="936"/>
      <c r="F66" s="936"/>
      <c r="G66" s="265"/>
      <c r="H66" s="265"/>
      <c r="I66" s="265"/>
      <c r="J66" s="265"/>
      <c r="K66" s="265"/>
      <c r="L66" s="265"/>
      <c r="M66" s="265"/>
      <c r="N66" s="265"/>
      <c r="O66" s="265"/>
      <c r="P66" s="936"/>
      <c r="Q66" s="936"/>
      <c r="R66" s="936"/>
      <c r="S66" s="936"/>
      <c r="T66" s="929"/>
      <c r="U66" s="929"/>
      <c r="V66" s="929"/>
      <c r="W66" s="936"/>
      <c r="X66" s="265"/>
      <c r="Y66" s="265"/>
      <c r="Z66" s="265"/>
      <c r="AA66" s="166">
        <f>IF(AE64,D39,"")</f>
      </c>
      <c r="AB66" s="1144"/>
      <c r="AC66" s="1001"/>
      <c r="AD66" s="1002"/>
      <c r="AE66" s="1000"/>
      <c r="AF66" s="184"/>
    </row>
    <row r="67" spans="1:32" ht="12.75" customHeight="1">
      <c r="A67" s="265"/>
      <c r="B67" s="265"/>
      <c r="C67" s="915"/>
      <c r="D67" s="936"/>
      <c r="E67" s="936"/>
      <c r="F67" s="936"/>
      <c r="G67" s="265"/>
      <c r="H67" s="265"/>
      <c r="I67" s="265"/>
      <c r="J67" s="265"/>
      <c r="K67" s="265"/>
      <c r="L67" s="265"/>
      <c r="M67" s="265"/>
      <c r="N67" s="265"/>
      <c r="O67" s="265"/>
      <c r="P67" s="936"/>
      <c r="Q67" s="936"/>
      <c r="R67" s="936"/>
      <c r="S67" s="936"/>
      <c r="T67" s="929"/>
      <c r="U67" s="929"/>
      <c r="V67" s="929"/>
      <c r="W67" s="936"/>
      <c r="X67" s="265"/>
      <c r="Y67" s="265"/>
      <c r="Z67" s="265"/>
      <c r="AA67" s="167" t="s">
        <v>2</v>
      </c>
      <c r="AB67" s="1144"/>
      <c r="AC67" s="1001"/>
      <c r="AD67" s="1002"/>
      <c r="AE67" s="1000"/>
      <c r="AF67" s="184"/>
    </row>
    <row r="68" spans="1:32" ht="15" customHeight="1">
      <c r="A68" s="265"/>
      <c r="B68" s="265"/>
      <c r="C68" s="915"/>
      <c r="D68" s="936"/>
      <c r="E68" s="936"/>
      <c r="F68" s="936"/>
      <c r="G68" s="265"/>
      <c r="H68" s="265"/>
      <c r="I68" s="265"/>
      <c r="J68" s="265"/>
      <c r="K68" s="265"/>
      <c r="L68" s="265"/>
      <c r="M68" s="265"/>
      <c r="N68" s="265"/>
      <c r="O68" s="265"/>
      <c r="P68" s="936"/>
      <c r="Q68" s="936"/>
      <c r="R68" s="936"/>
      <c r="S68" s="936"/>
      <c r="T68" s="929"/>
      <c r="U68" s="929"/>
      <c r="V68" s="929"/>
      <c r="W68" s="936"/>
      <c r="X68" s="265"/>
      <c r="Y68" s="265"/>
      <c r="Z68" s="265"/>
      <c r="AA68" s="168">
        <f>IF(AE64,D41,"")</f>
      </c>
      <c r="AB68" s="1144"/>
      <c r="AC68" s="1001"/>
      <c r="AD68" s="1002"/>
      <c r="AE68" s="1000"/>
      <c r="AF68" s="184"/>
    </row>
    <row r="69" spans="1:32" ht="15" customHeight="1">
      <c r="A69" s="265"/>
      <c r="B69" s="265"/>
      <c r="C69" s="915"/>
      <c r="D69" s="936"/>
      <c r="E69" s="936"/>
      <c r="F69" s="936"/>
      <c r="G69" s="265"/>
      <c r="H69" s="265"/>
      <c r="I69" s="265"/>
      <c r="J69" s="265"/>
      <c r="K69" s="265"/>
      <c r="L69" s="265"/>
      <c r="M69" s="265"/>
      <c r="N69" s="265"/>
      <c r="O69" s="265"/>
      <c r="P69" s="936"/>
      <c r="Q69" s="936"/>
      <c r="R69" s="936"/>
      <c r="S69" s="936"/>
      <c r="T69" s="929"/>
      <c r="U69" s="929"/>
      <c r="V69" s="929"/>
      <c r="W69" s="936"/>
      <c r="X69" s="265"/>
      <c r="Y69" s="265"/>
      <c r="Z69" s="265"/>
      <c r="AA69" s="165"/>
      <c r="AB69" s="1144"/>
      <c r="AC69" s="1001"/>
      <c r="AD69" s="1002"/>
      <c r="AE69" s="1000"/>
      <c r="AF69" s="184"/>
    </row>
    <row r="70" spans="1:32" ht="12.75" customHeight="1">
      <c r="A70" s="265"/>
      <c r="B70" s="265"/>
      <c r="C70" s="915"/>
      <c r="D70" s="936"/>
      <c r="E70" s="936"/>
      <c r="F70" s="936"/>
      <c r="G70" s="265"/>
      <c r="H70" s="265"/>
      <c r="I70" s="265"/>
      <c r="J70" s="265"/>
      <c r="K70" s="265"/>
      <c r="L70" s="265"/>
      <c r="M70" s="265"/>
      <c r="N70" s="265"/>
      <c r="O70" s="265"/>
      <c r="P70" s="936"/>
      <c r="Q70" s="936"/>
      <c r="R70" s="936"/>
      <c r="S70" s="936"/>
      <c r="T70" s="929"/>
      <c r="U70" s="929"/>
      <c r="V70" s="929"/>
      <c r="W70" s="936"/>
      <c r="X70" s="265"/>
      <c r="Y70" s="265"/>
      <c r="Z70" s="265"/>
      <c r="AA70" s="163">
        <v>8</v>
      </c>
      <c r="AB70" s="1144"/>
      <c r="AC70" s="1001"/>
      <c r="AD70" s="1002"/>
      <c r="AE70" s="1000"/>
      <c r="AF70" s="184"/>
    </row>
    <row r="71" spans="1:32" ht="12.75" customHeight="1">
      <c r="A71" s="265"/>
      <c r="B71" s="265"/>
      <c r="C71" s="915"/>
      <c r="D71" s="936"/>
      <c r="E71" s="936"/>
      <c r="F71" s="936"/>
      <c r="G71" s="265"/>
      <c r="H71" s="265"/>
      <c r="I71" s="265"/>
      <c r="J71" s="265"/>
      <c r="K71" s="265"/>
      <c r="L71" s="265"/>
      <c r="M71" s="265"/>
      <c r="N71" s="265"/>
      <c r="O71" s="265"/>
      <c r="P71" s="936"/>
      <c r="Q71" s="936"/>
      <c r="R71" s="936"/>
      <c r="S71" s="936"/>
      <c r="T71" s="929"/>
      <c r="U71" s="929"/>
      <c r="V71" s="929"/>
      <c r="W71" s="936"/>
      <c r="X71" s="265"/>
      <c r="Y71" s="265"/>
      <c r="Z71" s="265"/>
      <c r="AA71" s="156" t="s">
        <v>72</v>
      </c>
      <c r="AB71" s="1144">
        <v>9</v>
      </c>
      <c r="AC71" s="1001">
        <v>16</v>
      </c>
      <c r="AD71" s="1002">
        <v>11</v>
      </c>
      <c r="AE71" s="1000" t="b">
        <v>0</v>
      </c>
      <c r="AF71" s="184"/>
    </row>
    <row r="72" spans="1:32" ht="15" customHeight="1">
      <c r="A72" s="265"/>
      <c r="B72" s="265"/>
      <c r="C72" s="915"/>
      <c r="D72" s="936"/>
      <c r="E72" s="936"/>
      <c r="F72" s="936"/>
      <c r="G72" s="265"/>
      <c r="H72" s="265"/>
      <c r="I72" s="265"/>
      <c r="J72" s="265"/>
      <c r="K72" s="265"/>
      <c r="L72" s="265"/>
      <c r="M72" s="265"/>
      <c r="N72" s="265"/>
      <c r="O72" s="265"/>
      <c r="P72" s="936"/>
      <c r="Q72" s="936"/>
      <c r="R72" s="936"/>
      <c r="S72" s="936"/>
      <c r="T72" s="929"/>
      <c r="U72" s="929"/>
      <c r="V72" s="929"/>
      <c r="W72" s="936"/>
      <c r="X72" s="265"/>
      <c r="Y72" s="265"/>
      <c r="Z72" s="265"/>
      <c r="AA72" s="164"/>
      <c r="AB72" s="1144"/>
      <c r="AC72" s="1001"/>
      <c r="AD72" s="1002"/>
      <c r="AE72" s="1000"/>
      <c r="AF72" s="184"/>
    </row>
    <row r="73" spans="1:32" ht="15" customHeight="1">
      <c r="A73" s="265"/>
      <c r="B73" s="265"/>
      <c r="C73" s="915"/>
      <c r="D73" s="936"/>
      <c r="E73" s="936"/>
      <c r="F73" s="936"/>
      <c r="G73" s="265"/>
      <c r="H73" s="265"/>
      <c r="I73" s="265"/>
      <c r="J73" s="265"/>
      <c r="K73" s="265"/>
      <c r="L73" s="265"/>
      <c r="M73" s="265"/>
      <c r="N73" s="265"/>
      <c r="O73" s="265"/>
      <c r="P73" s="936"/>
      <c r="Q73" s="936"/>
      <c r="R73" s="936"/>
      <c r="S73" s="936"/>
      <c r="T73" s="929"/>
      <c r="U73" s="929"/>
      <c r="V73" s="929"/>
      <c r="W73" s="936"/>
      <c r="X73" s="265"/>
      <c r="Y73" s="265"/>
      <c r="Z73" s="265"/>
      <c r="AA73" s="166">
        <f>IF(AE71,G12,"")</f>
      </c>
      <c r="AB73" s="1144"/>
      <c r="AC73" s="1001"/>
      <c r="AD73" s="1002"/>
      <c r="AE73" s="1000"/>
      <c r="AF73" s="184"/>
    </row>
    <row r="74" spans="1:32" ht="12.75" customHeight="1">
      <c r="A74" s="265"/>
      <c r="B74" s="265"/>
      <c r="C74" s="915"/>
      <c r="D74" s="936"/>
      <c r="E74" s="936"/>
      <c r="F74" s="936"/>
      <c r="G74" s="265"/>
      <c r="H74" s="265"/>
      <c r="I74" s="265"/>
      <c r="J74" s="265"/>
      <c r="K74" s="265"/>
      <c r="L74" s="265"/>
      <c r="M74" s="265"/>
      <c r="N74" s="265"/>
      <c r="O74" s="265"/>
      <c r="P74" s="936"/>
      <c r="Q74" s="936"/>
      <c r="R74" s="936"/>
      <c r="S74" s="936"/>
      <c r="T74" s="929"/>
      <c r="U74" s="929"/>
      <c r="V74" s="929"/>
      <c r="W74" s="936"/>
      <c r="X74" s="265"/>
      <c r="Y74" s="265"/>
      <c r="Z74" s="265"/>
      <c r="AA74" s="167" t="s">
        <v>2</v>
      </c>
      <c r="AB74" s="1144"/>
      <c r="AC74" s="1001"/>
      <c r="AD74" s="1002"/>
      <c r="AE74" s="1000"/>
      <c r="AF74" s="184"/>
    </row>
    <row r="75" spans="1:32" ht="15" customHeight="1">
      <c r="A75" s="265"/>
      <c r="B75" s="265"/>
      <c r="C75" s="915"/>
      <c r="D75" s="936"/>
      <c r="E75" s="936"/>
      <c r="F75" s="936"/>
      <c r="G75" s="265"/>
      <c r="H75" s="265"/>
      <c r="I75" s="265"/>
      <c r="J75" s="265"/>
      <c r="K75" s="265"/>
      <c r="L75" s="265"/>
      <c r="M75" s="265"/>
      <c r="N75" s="265"/>
      <c r="O75" s="265"/>
      <c r="P75" s="936"/>
      <c r="Q75" s="936"/>
      <c r="R75" s="936"/>
      <c r="S75" s="936"/>
      <c r="T75" s="929"/>
      <c r="U75" s="929"/>
      <c r="V75" s="929"/>
      <c r="W75" s="936"/>
      <c r="X75" s="265"/>
      <c r="Y75" s="265"/>
      <c r="Z75" s="265"/>
      <c r="AA75" s="168">
        <f>IF(AE71,G16,"")</f>
      </c>
      <c r="AB75" s="1144"/>
      <c r="AC75" s="1001"/>
      <c r="AD75" s="1002"/>
      <c r="AE75" s="1000"/>
      <c r="AF75" s="184"/>
    </row>
    <row r="76" spans="1:31" ht="15" customHeight="1">
      <c r="A76" s="265"/>
      <c r="B76" s="265"/>
      <c r="C76" s="915"/>
      <c r="D76" s="936"/>
      <c r="E76" s="936"/>
      <c r="F76" s="936"/>
      <c r="G76" s="265"/>
      <c r="H76" s="265"/>
      <c r="I76" s="265"/>
      <c r="J76" s="265"/>
      <c r="K76" s="265"/>
      <c r="L76" s="265"/>
      <c r="M76" s="265"/>
      <c r="N76" s="265"/>
      <c r="O76" s="265"/>
      <c r="P76" s="936"/>
      <c r="Q76" s="936"/>
      <c r="R76" s="936"/>
      <c r="S76" s="936"/>
      <c r="T76" s="929"/>
      <c r="U76" s="929"/>
      <c r="V76" s="929"/>
      <c r="W76" s="936"/>
      <c r="X76" s="265"/>
      <c r="Y76" s="265"/>
      <c r="Z76" s="265"/>
      <c r="AA76" s="165"/>
      <c r="AB76" s="1144"/>
      <c r="AC76" s="1001"/>
      <c r="AD76" s="1002"/>
      <c r="AE76" s="1000"/>
    </row>
    <row r="77" spans="1:31" ht="12.75" customHeight="1">
      <c r="A77" s="265"/>
      <c r="B77" s="265"/>
      <c r="C77" s="915"/>
      <c r="D77" s="936"/>
      <c r="E77" s="936"/>
      <c r="F77" s="936"/>
      <c r="G77" s="265"/>
      <c r="H77" s="265"/>
      <c r="I77" s="265"/>
      <c r="J77" s="265"/>
      <c r="K77" s="265"/>
      <c r="L77" s="265"/>
      <c r="M77" s="265"/>
      <c r="N77" s="265"/>
      <c r="O77" s="265"/>
      <c r="P77" s="936"/>
      <c r="Q77" s="936"/>
      <c r="R77" s="936"/>
      <c r="S77" s="936"/>
      <c r="T77" s="929"/>
      <c r="U77" s="929"/>
      <c r="V77" s="929"/>
      <c r="W77" s="936"/>
      <c r="X77" s="265"/>
      <c r="Y77" s="265"/>
      <c r="Z77" s="265"/>
      <c r="AA77" s="132">
        <v>1</v>
      </c>
      <c r="AB77" s="1144"/>
      <c r="AC77" s="1001"/>
      <c r="AD77" s="1002"/>
      <c r="AE77" s="1000"/>
    </row>
    <row r="78" spans="1:31" ht="12.75" customHeight="1">
      <c r="A78" s="265"/>
      <c r="B78" s="265"/>
      <c r="C78" s="915"/>
      <c r="D78" s="936"/>
      <c r="E78" s="936"/>
      <c r="F78" s="936"/>
      <c r="G78" s="265"/>
      <c r="H78" s="265"/>
      <c r="I78" s="265"/>
      <c r="J78" s="265"/>
      <c r="K78" s="265"/>
      <c r="L78" s="265"/>
      <c r="M78" s="265"/>
      <c r="N78" s="265"/>
      <c r="O78" s="265"/>
      <c r="P78" s="936"/>
      <c r="Q78" s="936"/>
      <c r="R78" s="936"/>
      <c r="S78" s="936"/>
      <c r="T78" s="929"/>
      <c r="U78" s="929"/>
      <c r="V78" s="929"/>
      <c r="W78" s="936"/>
      <c r="X78" s="265"/>
      <c r="Y78" s="265"/>
      <c r="Z78" s="265"/>
      <c r="AA78" s="128" t="s">
        <v>3</v>
      </c>
      <c r="AB78" s="1144">
        <v>10</v>
      </c>
      <c r="AC78" s="1001">
        <v>24</v>
      </c>
      <c r="AD78" s="1002">
        <v>11</v>
      </c>
      <c r="AE78" s="1000" t="b">
        <v>0</v>
      </c>
    </row>
    <row r="79" spans="1:31" ht="15" customHeight="1">
      <c r="A79" s="265"/>
      <c r="B79" s="265"/>
      <c r="C79" s="915"/>
      <c r="D79" s="936"/>
      <c r="E79" s="936"/>
      <c r="F79" s="936"/>
      <c r="G79" s="265"/>
      <c r="H79" s="265"/>
      <c r="I79" s="265"/>
      <c r="J79" s="265"/>
      <c r="K79" s="265"/>
      <c r="L79" s="265"/>
      <c r="M79" s="265"/>
      <c r="N79" s="265"/>
      <c r="O79" s="265"/>
      <c r="P79" s="936"/>
      <c r="Q79" s="936"/>
      <c r="R79" s="936"/>
      <c r="S79" s="936"/>
      <c r="T79" s="929"/>
      <c r="U79" s="929"/>
      <c r="V79" s="929"/>
      <c r="W79" s="936"/>
      <c r="X79" s="265"/>
      <c r="Y79" s="265"/>
      <c r="Z79" s="265"/>
      <c r="AA79" s="126"/>
      <c r="AB79" s="1144"/>
      <c r="AC79" s="1001"/>
      <c r="AD79" s="1002"/>
      <c r="AE79" s="1000"/>
    </row>
    <row r="80" spans="1:31" ht="15" customHeight="1">
      <c r="A80" s="265"/>
      <c r="B80" s="265"/>
      <c r="C80" s="915"/>
      <c r="D80" s="936"/>
      <c r="E80" s="936"/>
      <c r="F80" s="936"/>
      <c r="G80" s="265"/>
      <c r="H80" s="265"/>
      <c r="I80" s="265"/>
      <c r="J80" s="265"/>
      <c r="K80" s="265"/>
      <c r="L80" s="265"/>
      <c r="M80" s="265"/>
      <c r="N80" s="265"/>
      <c r="O80" s="265"/>
      <c r="P80" s="936"/>
      <c r="Q80" s="936"/>
      <c r="R80" s="936"/>
      <c r="S80" s="936"/>
      <c r="T80" s="929"/>
      <c r="U80" s="929"/>
      <c r="V80" s="929"/>
      <c r="W80" s="936"/>
      <c r="X80" s="265"/>
      <c r="Y80" s="265"/>
      <c r="Z80" s="265"/>
      <c r="AA80" s="166">
        <f>IF(AE78,G20,"")</f>
      </c>
      <c r="AB80" s="1144"/>
      <c r="AC80" s="1001"/>
      <c r="AD80" s="1002"/>
      <c r="AE80" s="1000"/>
    </row>
    <row r="81" spans="1:31" ht="12.75" customHeight="1">
      <c r="A81" s="265"/>
      <c r="B81" s="265"/>
      <c r="C81" s="915"/>
      <c r="D81" s="936"/>
      <c r="E81" s="936"/>
      <c r="F81" s="936"/>
      <c r="G81" s="265"/>
      <c r="H81" s="265"/>
      <c r="I81" s="265"/>
      <c r="J81" s="265"/>
      <c r="K81" s="265"/>
      <c r="L81" s="265"/>
      <c r="M81" s="265"/>
      <c r="N81" s="265"/>
      <c r="O81" s="265"/>
      <c r="P81" s="936"/>
      <c r="Q81" s="936"/>
      <c r="R81" s="936"/>
      <c r="S81" s="936"/>
      <c r="T81" s="929"/>
      <c r="U81" s="929"/>
      <c r="V81" s="929"/>
      <c r="W81" s="936"/>
      <c r="X81" s="265"/>
      <c r="Y81" s="265"/>
      <c r="Z81" s="265"/>
      <c r="AA81" s="167" t="s">
        <v>2</v>
      </c>
      <c r="AB81" s="1144"/>
      <c r="AC81" s="1001"/>
      <c r="AD81" s="1002"/>
      <c r="AE81" s="1000"/>
    </row>
    <row r="82" spans="1:31" ht="15" customHeight="1">
      <c r="A82" s="265"/>
      <c r="B82" s="265"/>
      <c r="C82" s="915"/>
      <c r="D82" s="936"/>
      <c r="E82" s="936"/>
      <c r="F82" s="936"/>
      <c r="G82" s="265"/>
      <c r="H82" s="265"/>
      <c r="I82" s="265"/>
      <c r="J82" s="265"/>
      <c r="K82" s="265"/>
      <c r="L82" s="265"/>
      <c r="M82" s="265"/>
      <c r="N82" s="265"/>
      <c r="O82" s="265"/>
      <c r="P82" s="936"/>
      <c r="Q82" s="936"/>
      <c r="R82" s="936"/>
      <c r="S82" s="936"/>
      <c r="T82" s="929"/>
      <c r="U82" s="929"/>
      <c r="V82" s="929"/>
      <c r="W82" s="936"/>
      <c r="X82" s="265"/>
      <c r="Y82" s="265"/>
      <c r="Z82" s="265"/>
      <c r="AA82" s="168">
        <f>IF(AE78,G24,"")</f>
      </c>
      <c r="AB82" s="1144"/>
      <c r="AC82" s="1001"/>
      <c r="AD82" s="1002"/>
      <c r="AE82" s="1000"/>
    </row>
    <row r="83" spans="1:31" ht="15" customHeight="1">
      <c r="A83" s="265"/>
      <c r="B83" s="265"/>
      <c r="C83" s="915"/>
      <c r="D83" s="936"/>
      <c r="E83" s="936"/>
      <c r="F83" s="936"/>
      <c r="G83" s="265"/>
      <c r="H83" s="265"/>
      <c r="I83" s="265"/>
      <c r="J83" s="265"/>
      <c r="K83" s="265"/>
      <c r="L83" s="265"/>
      <c r="M83" s="265"/>
      <c r="N83" s="265"/>
      <c r="O83" s="265"/>
      <c r="P83" s="936"/>
      <c r="Q83" s="936"/>
      <c r="R83" s="936"/>
      <c r="S83" s="936"/>
      <c r="T83" s="929"/>
      <c r="U83" s="929"/>
      <c r="V83" s="929"/>
      <c r="W83" s="936"/>
      <c r="X83" s="265"/>
      <c r="Y83" s="265"/>
      <c r="Z83" s="265"/>
      <c r="AA83" s="127"/>
      <c r="AB83" s="1144"/>
      <c r="AC83" s="1001"/>
      <c r="AD83" s="1002"/>
      <c r="AE83" s="1000"/>
    </row>
    <row r="84" spans="1:31" ht="12.75" customHeight="1">
      <c r="A84" s="265"/>
      <c r="B84" s="265"/>
      <c r="C84" s="915"/>
      <c r="D84" s="936"/>
      <c r="E84" s="936"/>
      <c r="F84" s="936"/>
      <c r="G84" s="265"/>
      <c r="H84" s="265"/>
      <c r="I84" s="265"/>
      <c r="J84" s="265"/>
      <c r="K84" s="265"/>
      <c r="L84" s="265"/>
      <c r="M84" s="265"/>
      <c r="N84" s="265"/>
      <c r="O84" s="265"/>
      <c r="P84" s="936"/>
      <c r="Q84" s="936"/>
      <c r="R84" s="936"/>
      <c r="S84" s="936"/>
      <c r="T84" s="929"/>
      <c r="U84" s="929"/>
      <c r="V84" s="929"/>
      <c r="W84" s="936"/>
      <c r="X84" s="265"/>
      <c r="Y84" s="265"/>
      <c r="Z84" s="265"/>
      <c r="AA84" s="132">
        <v>2</v>
      </c>
      <c r="AB84" s="1144"/>
      <c r="AC84" s="1001"/>
      <c r="AD84" s="1002"/>
      <c r="AE84" s="1000"/>
    </row>
    <row r="85" spans="1:31" ht="12.75" customHeight="1">
      <c r="A85" s="265"/>
      <c r="B85" s="265"/>
      <c r="C85" s="915"/>
      <c r="D85" s="936"/>
      <c r="E85" s="936"/>
      <c r="F85" s="936"/>
      <c r="G85" s="265"/>
      <c r="H85" s="265"/>
      <c r="I85" s="265"/>
      <c r="J85" s="265"/>
      <c r="K85" s="265"/>
      <c r="L85" s="265"/>
      <c r="M85" s="265"/>
      <c r="N85" s="265"/>
      <c r="O85" s="265"/>
      <c r="P85" s="936"/>
      <c r="Q85" s="936"/>
      <c r="R85" s="936"/>
      <c r="S85" s="936"/>
      <c r="T85" s="929"/>
      <c r="U85" s="929"/>
      <c r="V85" s="929"/>
      <c r="W85" s="936"/>
      <c r="X85" s="265"/>
      <c r="Y85" s="265"/>
      <c r="Z85" s="265"/>
      <c r="AA85" s="128" t="s">
        <v>3</v>
      </c>
      <c r="AB85" s="1144">
        <v>11</v>
      </c>
      <c r="AC85" s="1001">
        <v>32</v>
      </c>
      <c r="AD85" s="1002">
        <v>11</v>
      </c>
      <c r="AE85" s="1000" t="b">
        <v>0</v>
      </c>
    </row>
    <row r="86" spans="1:31" ht="15" customHeight="1">
      <c r="A86" s="265"/>
      <c r="B86" s="265"/>
      <c r="C86" s="915"/>
      <c r="D86" s="936"/>
      <c r="E86" s="936"/>
      <c r="F86" s="936"/>
      <c r="G86" s="265"/>
      <c r="H86" s="265"/>
      <c r="I86" s="265"/>
      <c r="J86" s="265"/>
      <c r="K86" s="265"/>
      <c r="L86" s="265"/>
      <c r="M86" s="265"/>
      <c r="N86" s="265"/>
      <c r="O86" s="265"/>
      <c r="P86" s="936"/>
      <c r="Q86" s="936"/>
      <c r="R86" s="936"/>
      <c r="S86" s="936"/>
      <c r="T86" s="929"/>
      <c r="U86" s="929"/>
      <c r="V86" s="929"/>
      <c r="W86" s="936"/>
      <c r="X86" s="265"/>
      <c r="Y86" s="265"/>
      <c r="Z86" s="265"/>
      <c r="AA86" s="126"/>
      <c r="AB86" s="1144"/>
      <c r="AC86" s="1001"/>
      <c r="AD86" s="1002"/>
      <c r="AE86" s="1000"/>
    </row>
    <row r="87" spans="1:31" ht="15" customHeight="1">
      <c r="A87" s="265"/>
      <c r="B87" s="265"/>
      <c r="C87" s="915"/>
      <c r="D87" s="936"/>
      <c r="E87" s="936"/>
      <c r="F87" s="936"/>
      <c r="G87" s="265"/>
      <c r="H87" s="265"/>
      <c r="I87" s="265"/>
      <c r="J87" s="265"/>
      <c r="K87" s="265"/>
      <c r="L87" s="265"/>
      <c r="M87" s="265"/>
      <c r="N87" s="265"/>
      <c r="O87" s="265"/>
      <c r="P87" s="936"/>
      <c r="Q87" s="936"/>
      <c r="R87" s="936"/>
      <c r="S87" s="936"/>
      <c r="T87" s="929"/>
      <c r="U87" s="929"/>
      <c r="V87" s="929"/>
      <c r="W87" s="936"/>
      <c r="X87" s="265"/>
      <c r="Y87" s="265"/>
      <c r="Z87" s="265"/>
      <c r="AA87" s="166">
        <f>IF(AE85,G28,"")</f>
      </c>
      <c r="AB87" s="1144"/>
      <c r="AC87" s="1001"/>
      <c r="AD87" s="1002"/>
      <c r="AE87" s="1000"/>
    </row>
    <row r="88" spans="1:31" ht="12.75" customHeight="1">
      <c r="A88" s="265"/>
      <c r="B88" s="265"/>
      <c r="C88" s="915"/>
      <c r="D88" s="936"/>
      <c r="E88" s="936"/>
      <c r="F88" s="936"/>
      <c r="G88" s="265"/>
      <c r="H88" s="265"/>
      <c r="I88" s="265"/>
      <c r="J88" s="265"/>
      <c r="K88" s="265"/>
      <c r="L88" s="265"/>
      <c r="M88" s="265"/>
      <c r="N88" s="265"/>
      <c r="O88" s="265"/>
      <c r="P88" s="936"/>
      <c r="Q88" s="936"/>
      <c r="R88" s="936"/>
      <c r="S88" s="936"/>
      <c r="T88" s="929"/>
      <c r="U88" s="929"/>
      <c r="V88" s="929"/>
      <c r="W88" s="936"/>
      <c r="X88" s="265"/>
      <c r="Y88" s="265"/>
      <c r="Z88" s="265"/>
      <c r="AA88" s="167" t="s">
        <v>2</v>
      </c>
      <c r="AB88" s="1144"/>
      <c r="AC88" s="1001"/>
      <c r="AD88" s="1002"/>
      <c r="AE88" s="1000"/>
    </row>
    <row r="89" spans="1:31" ht="15" customHeight="1">
      <c r="A89" s="265"/>
      <c r="B89" s="265"/>
      <c r="C89" s="915"/>
      <c r="D89" s="936"/>
      <c r="E89" s="936"/>
      <c r="F89" s="936"/>
      <c r="G89" s="265"/>
      <c r="H89" s="265"/>
      <c r="I89" s="265"/>
      <c r="J89" s="265"/>
      <c r="K89" s="265"/>
      <c r="L89" s="265"/>
      <c r="M89" s="265"/>
      <c r="N89" s="265"/>
      <c r="O89" s="265"/>
      <c r="P89" s="936"/>
      <c r="Q89" s="936"/>
      <c r="R89" s="936"/>
      <c r="S89" s="936"/>
      <c r="T89" s="929"/>
      <c r="U89" s="929"/>
      <c r="V89" s="929"/>
      <c r="W89" s="936"/>
      <c r="X89" s="265"/>
      <c r="Y89" s="265"/>
      <c r="Z89" s="265"/>
      <c r="AA89" s="168">
        <f>IF(AE85,G32,"")</f>
      </c>
      <c r="AB89" s="1144"/>
      <c r="AC89" s="1001"/>
      <c r="AD89" s="1002"/>
      <c r="AE89" s="1000"/>
    </row>
    <row r="90" spans="1:31" ht="15" customHeight="1">
      <c r="A90" s="265"/>
      <c r="B90" s="265"/>
      <c r="C90" s="915"/>
      <c r="D90" s="936"/>
      <c r="E90" s="936"/>
      <c r="F90" s="936"/>
      <c r="G90" s="265"/>
      <c r="H90" s="265"/>
      <c r="I90" s="265"/>
      <c r="J90" s="265"/>
      <c r="K90" s="265"/>
      <c r="L90" s="265"/>
      <c r="M90" s="265"/>
      <c r="N90" s="265"/>
      <c r="O90" s="265"/>
      <c r="P90" s="936"/>
      <c r="Q90" s="936"/>
      <c r="R90" s="936"/>
      <c r="S90" s="936"/>
      <c r="T90" s="929"/>
      <c r="U90" s="929"/>
      <c r="V90" s="929"/>
      <c r="W90" s="936"/>
      <c r="X90" s="265"/>
      <c r="Y90" s="265"/>
      <c r="Z90" s="265"/>
      <c r="AA90" s="127"/>
      <c r="AB90" s="1144"/>
      <c r="AC90" s="1001"/>
      <c r="AD90" s="1002"/>
      <c r="AE90" s="1000"/>
    </row>
    <row r="91" spans="1:31" ht="12.75" customHeight="1">
      <c r="A91" s="265"/>
      <c r="B91" s="265"/>
      <c r="C91" s="915"/>
      <c r="D91" s="936"/>
      <c r="E91" s="936"/>
      <c r="F91" s="936"/>
      <c r="G91" s="265"/>
      <c r="H91" s="265"/>
      <c r="I91" s="265"/>
      <c r="J91" s="265"/>
      <c r="K91" s="265"/>
      <c r="L91" s="265"/>
      <c r="M91" s="265"/>
      <c r="N91" s="265"/>
      <c r="O91" s="265"/>
      <c r="P91" s="936"/>
      <c r="Q91" s="936"/>
      <c r="R91" s="936"/>
      <c r="S91" s="936"/>
      <c r="T91" s="929"/>
      <c r="U91" s="929"/>
      <c r="V91" s="929"/>
      <c r="W91" s="936"/>
      <c r="X91" s="265"/>
      <c r="Y91" s="265"/>
      <c r="Z91" s="265"/>
      <c r="AA91" s="132">
        <v>3</v>
      </c>
      <c r="AB91" s="1144"/>
      <c r="AC91" s="1001"/>
      <c r="AD91" s="1002"/>
      <c r="AE91" s="1000"/>
    </row>
    <row r="92" spans="1:31" ht="12.75" customHeight="1">
      <c r="A92" s="265"/>
      <c r="B92" s="265"/>
      <c r="C92" s="915"/>
      <c r="D92" s="936"/>
      <c r="E92" s="936"/>
      <c r="F92" s="936"/>
      <c r="G92" s="265"/>
      <c r="H92" s="265"/>
      <c r="I92" s="265"/>
      <c r="J92" s="265"/>
      <c r="K92" s="265"/>
      <c r="L92" s="265"/>
      <c r="M92" s="265"/>
      <c r="N92" s="265"/>
      <c r="O92" s="265"/>
      <c r="P92" s="936"/>
      <c r="Q92" s="936"/>
      <c r="R92" s="936"/>
      <c r="S92" s="936"/>
      <c r="T92" s="929"/>
      <c r="U92" s="929"/>
      <c r="V92" s="929"/>
      <c r="W92" s="936"/>
      <c r="X92" s="265"/>
      <c r="Y92" s="265"/>
      <c r="Z92" s="265"/>
      <c r="AA92" s="128" t="s">
        <v>3</v>
      </c>
      <c r="AB92" s="1144">
        <v>12</v>
      </c>
      <c r="AC92" s="1001">
        <v>40</v>
      </c>
      <c r="AD92" s="1002">
        <v>11</v>
      </c>
      <c r="AE92" s="1000" t="b">
        <v>0</v>
      </c>
    </row>
    <row r="93" spans="1:31" ht="15" customHeight="1">
      <c r="A93" s="265"/>
      <c r="B93" s="265"/>
      <c r="C93" s="915"/>
      <c r="D93" s="936"/>
      <c r="E93" s="936"/>
      <c r="F93" s="936"/>
      <c r="G93" s="265"/>
      <c r="H93" s="265"/>
      <c r="I93" s="265"/>
      <c r="J93" s="265"/>
      <c r="K93" s="265"/>
      <c r="L93" s="265"/>
      <c r="M93" s="265"/>
      <c r="N93" s="265"/>
      <c r="O93" s="265"/>
      <c r="P93" s="936"/>
      <c r="Q93" s="936"/>
      <c r="R93" s="936"/>
      <c r="S93" s="936"/>
      <c r="T93" s="929"/>
      <c r="U93" s="929"/>
      <c r="V93" s="929"/>
      <c r="W93" s="936"/>
      <c r="X93" s="265"/>
      <c r="Y93" s="265"/>
      <c r="Z93" s="265"/>
      <c r="AA93" s="126"/>
      <c r="AB93" s="1144"/>
      <c r="AC93" s="1001"/>
      <c r="AD93" s="1002"/>
      <c r="AE93" s="1000"/>
    </row>
    <row r="94" spans="1:31" ht="15" customHeight="1">
      <c r="A94" s="265"/>
      <c r="B94" s="265"/>
      <c r="C94" s="915"/>
      <c r="D94" s="936"/>
      <c r="E94" s="936"/>
      <c r="F94" s="936"/>
      <c r="G94" s="265"/>
      <c r="H94" s="265"/>
      <c r="I94" s="265"/>
      <c r="J94" s="265"/>
      <c r="K94" s="265"/>
      <c r="L94" s="265"/>
      <c r="M94" s="265"/>
      <c r="N94" s="265"/>
      <c r="O94" s="265"/>
      <c r="P94" s="936"/>
      <c r="Q94" s="936"/>
      <c r="R94" s="936"/>
      <c r="S94" s="936"/>
      <c r="T94" s="929"/>
      <c r="U94" s="929"/>
      <c r="V94" s="929"/>
      <c r="W94" s="936"/>
      <c r="X94" s="265"/>
      <c r="Y94" s="265"/>
      <c r="Z94" s="265"/>
      <c r="AA94" s="166">
        <f>IF(AE92,G36,"")</f>
      </c>
      <c r="AB94" s="1144"/>
      <c r="AC94" s="1001"/>
      <c r="AD94" s="1002"/>
      <c r="AE94" s="1000"/>
    </row>
    <row r="95" spans="1:31" ht="12.75" customHeight="1">
      <c r="A95" s="265"/>
      <c r="B95" s="265"/>
      <c r="C95" s="915"/>
      <c r="D95" s="936"/>
      <c r="E95" s="936"/>
      <c r="F95" s="936"/>
      <c r="G95" s="265"/>
      <c r="H95" s="265"/>
      <c r="I95" s="265"/>
      <c r="J95" s="265"/>
      <c r="K95" s="265"/>
      <c r="L95" s="265"/>
      <c r="M95" s="265"/>
      <c r="N95" s="265"/>
      <c r="O95" s="265"/>
      <c r="P95" s="936"/>
      <c r="Q95" s="936"/>
      <c r="R95" s="936"/>
      <c r="S95" s="936"/>
      <c r="T95" s="929"/>
      <c r="U95" s="929"/>
      <c r="V95" s="929"/>
      <c r="W95" s="936"/>
      <c r="X95" s="265"/>
      <c r="Y95" s="265"/>
      <c r="Z95" s="265"/>
      <c r="AA95" s="167" t="s">
        <v>2</v>
      </c>
      <c r="AB95" s="1144"/>
      <c r="AC95" s="1001"/>
      <c r="AD95" s="1002"/>
      <c r="AE95" s="1000"/>
    </row>
    <row r="96" spans="1:31" ht="15" customHeight="1">
      <c r="A96" s="265"/>
      <c r="B96" s="265"/>
      <c r="C96" s="915"/>
      <c r="D96" s="936"/>
      <c r="E96" s="936"/>
      <c r="F96" s="936"/>
      <c r="G96" s="265"/>
      <c r="H96" s="265"/>
      <c r="I96" s="265"/>
      <c r="J96" s="265"/>
      <c r="K96" s="265"/>
      <c r="L96" s="265"/>
      <c r="M96" s="265"/>
      <c r="N96" s="265"/>
      <c r="O96" s="265"/>
      <c r="P96" s="936"/>
      <c r="Q96" s="936"/>
      <c r="R96" s="936"/>
      <c r="S96" s="936"/>
      <c r="T96" s="929"/>
      <c r="U96" s="929"/>
      <c r="V96" s="929"/>
      <c r="W96" s="936"/>
      <c r="X96" s="265"/>
      <c r="Y96" s="265"/>
      <c r="Z96" s="265"/>
      <c r="AA96" s="168">
        <f>IF(AE92,G40,"")</f>
      </c>
      <c r="AB96" s="1144"/>
      <c r="AC96" s="1001"/>
      <c r="AD96" s="1002"/>
      <c r="AE96" s="1000"/>
    </row>
    <row r="97" spans="1:31" ht="15" customHeight="1">
      <c r="A97" s="265"/>
      <c r="B97" s="265"/>
      <c r="C97" s="915"/>
      <c r="D97" s="936"/>
      <c r="E97" s="936"/>
      <c r="F97" s="936"/>
      <c r="G97" s="265"/>
      <c r="H97" s="265"/>
      <c r="I97" s="265"/>
      <c r="J97" s="265"/>
      <c r="K97" s="265"/>
      <c r="L97" s="265"/>
      <c r="M97" s="265"/>
      <c r="N97" s="265"/>
      <c r="O97" s="265"/>
      <c r="P97" s="936"/>
      <c r="Q97" s="936"/>
      <c r="R97" s="936"/>
      <c r="S97" s="936"/>
      <c r="T97" s="929"/>
      <c r="U97" s="929"/>
      <c r="V97" s="929"/>
      <c r="W97" s="936"/>
      <c r="X97" s="265"/>
      <c r="Y97" s="265"/>
      <c r="Z97" s="265"/>
      <c r="AA97" s="127"/>
      <c r="AB97" s="1144"/>
      <c r="AC97" s="1001"/>
      <c r="AD97" s="1002"/>
      <c r="AE97" s="1000"/>
    </row>
    <row r="98" spans="1:31" ht="12.75" customHeight="1">
      <c r="A98" s="265"/>
      <c r="B98" s="265"/>
      <c r="C98" s="915"/>
      <c r="D98" s="936"/>
      <c r="E98" s="936"/>
      <c r="F98" s="936"/>
      <c r="G98" s="265"/>
      <c r="H98" s="265"/>
      <c r="I98" s="265"/>
      <c r="J98" s="265"/>
      <c r="K98" s="265"/>
      <c r="L98" s="265"/>
      <c r="M98" s="265"/>
      <c r="N98" s="265"/>
      <c r="O98" s="265"/>
      <c r="P98" s="936"/>
      <c r="Q98" s="936"/>
      <c r="R98" s="936"/>
      <c r="S98" s="936"/>
      <c r="T98" s="929"/>
      <c r="U98" s="929"/>
      <c r="V98" s="929"/>
      <c r="W98" s="936"/>
      <c r="X98" s="265"/>
      <c r="Y98" s="265"/>
      <c r="Z98" s="265"/>
      <c r="AA98" s="132">
        <v>4</v>
      </c>
      <c r="AB98" s="1144"/>
      <c r="AC98" s="1001"/>
      <c r="AD98" s="1002"/>
      <c r="AE98" s="1000"/>
    </row>
    <row r="99" spans="1:31" ht="12.75" customHeight="1">
      <c r="A99" s="265"/>
      <c r="B99" s="265"/>
      <c r="C99" s="915"/>
      <c r="D99" s="936"/>
      <c r="E99" s="936"/>
      <c r="F99" s="936"/>
      <c r="G99" s="265"/>
      <c r="H99" s="265"/>
      <c r="I99" s="265"/>
      <c r="J99" s="265"/>
      <c r="K99" s="265"/>
      <c r="L99" s="265"/>
      <c r="M99" s="265"/>
      <c r="N99" s="265"/>
      <c r="O99" s="265"/>
      <c r="P99" s="936"/>
      <c r="Q99" s="936"/>
      <c r="R99" s="936"/>
      <c r="S99" s="936"/>
      <c r="T99" s="929"/>
      <c r="U99" s="929"/>
      <c r="V99" s="929"/>
      <c r="W99" s="936"/>
      <c r="X99" s="265"/>
      <c r="Y99" s="265"/>
      <c r="Z99" s="265"/>
      <c r="AA99" s="128" t="s">
        <v>77</v>
      </c>
      <c r="AB99" s="1144">
        <v>13</v>
      </c>
      <c r="AC99" s="1001">
        <v>20</v>
      </c>
      <c r="AD99" s="1002">
        <v>15</v>
      </c>
      <c r="AE99" s="1000" t="b">
        <v>0</v>
      </c>
    </row>
    <row r="100" spans="1:31" ht="15" customHeight="1">
      <c r="A100" s="265"/>
      <c r="B100" s="265"/>
      <c r="C100" s="915"/>
      <c r="D100" s="936"/>
      <c r="E100" s="936"/>
      <c r="F100" s="936"/>
      <c r="G100" s="265"/>
      <c r="H100" s="265"/>
      <c r="I100" s="265"/>
      <c r="J100" s="265"/>
      <c r="K100" s="265"/>
      <c r="L100" s="265"/>
      <c r="M100" s="265"/>
      <c r="N100" s="265"/>
      <c r="O100" s="265"/>
      <c r="P100" s="936"/>
      <c r="Q100" s="936"/>
      <c r="R100" s="936"/>
      <c r="S100" s="936"/>
      <c r="T100" s="929"/>
      <c r="U100" s="929"/>
      <c r="V100" s="929"/>
      <c r="W100" s="936"/>
      <c r="X100" s="265"/>
      <c r="Y100" s="265"/>
      <c r="Z100" s="265"/>
      <c r="AA100" s="140"/>
      <c r="AB100" s="1144"/>
      <c r="AC100" s="1001"/>
      <c r="AD100" s="1002"/>
      <c r="AE100" s="1000"/>
    </row>
    <row r="101" spans="1:31" ht="15" customHeight="1">
      <c r="A101" s="265"/>
      <c r="B101" s="265"/>
      <c r="C101" s="915"/>
      <c r="D101" s="936"/>
      <c r="E101" s="936"/>
      <c r="F101" s="936"/>
      <c r="G101" s="265"/>
      <c r="H101" s="265"/>
      <c r="I101" s="265"/>
      <c r="J101" s="265"/>
      <c r="K101" s="265"/>
      <c r="L101" s="265"/>
      <c r="M101" s="265"/>
      <c r="N101" s="265"/>
      <c r="O101" s="265"/>
      <c r="P101" s="936"/>
      <c r="Q101" s="936"/>
      <c r="R101" s="936"/>
      <c r="S101" s="936"/>
      <c r="T101" s="929"/>
      <c r="U101" s="929"/>
      <c r="V101" s="929"/>
      <c r="W101" s="936"/>
      <c r="X101" s="265"/>
      <c r="Y101" s="265"/>
      <c r="Z101" s="265"/>
      <c r="AA101" s="166">
        <f>IF(AE99,K14,"")</f>
      </c>
      <c r="AB101" s="1144"/>
      <c r="AC101" s="1001"/>
      <c r="AD101" s="1002"/>
      <c r="AE101" s="1000"/>
    </row>
    <row r="102" spans="1:31" ht="12.75" customHeight="1">
      <c r="A102" s="265"/>
      <c r="B102" s="265"/>
      <c r="C102" s="915"/>
      <c r="D102" s="936"/>
      <c r="E102" s="936"/>
      <c r="F102" s="936"/>
      <c r="G102" s="265"/>
      <c r="H102" s="265"/>
      <c r="I102" s="265"/>
      <c r="J102" s="265"/>
      <c r="K102" s="265"/>
      <c r="L102" s="265"/>
      <c r="M102" s="265"/>
      <c r="N102" s="265"/>
      <c r="O102" s="265"/>
      <c r="P102" s="936"/>
      <c r="Q102" s="936"/>
      <c r="R102" s="936"/>
      <c r="S102" s="936"/>
      <c r="T102" s="929"/>
      <c r="U102" s="929"/>
      <c r="V102" s="929"/>
      <c r="W102" s="936"/>
      <c r="X102" s="265"/>
      <c r="Y102" s="265"/>
      <c r="Z102" s="265"/>
      <c r="AA102" s="167" t="s">
        <v>2</v>
      </c>
      <c r="AB102" s="1144"/>
      <c r="AC102" s="1001"/>
      <c r="AD102" s="1002"/>
      <c r="AE102" s="1000"/>
    </row>
    <row r="103" spans="1:31" ht="15" customHeight="1">
      <c r="A103" s="265"/>
      <c r="B103" s="265"/>
      <c r="C103" s="915"/>
      <c r="D103" s="936"/>
      <c r="E103" s="936"/>
      <c r="F103" s="936"/>
      <c r="G103" s="265"/>
      <c r="H103" s="265"/>
      <c r="I103" s="265"/>
      <c r="J103" s="265"/>
      <c r="K103" s="265"/>
      <c r="L103" s="265"/>
      <c r="M103" s="265"/>
      <c r="N103" s="265"/>
      <c r="O103" s="265"/>
      <c r="P103" s="936"/>
      <c r="Q103" s="936"/>
      <c r="R103" s="936"/>
      <c r="S103" s="936"/>
      <c r="T103" s="929"/>
      <c r="U103" s="929"/>
      <c r="V103" s="929"/>
      <c r="W103" s="936"/>
      <c r="X103" s="265"/>
      <c r="Y103" s="265"/>
      <c r="Z103" s="265"/>
      <c r="AA103" s="168">
        <f>IF(AE99,K22,"")</f>
      </c>
      <c r="AB103" s="1144"/>
      <c r="AC103" s="1001"/>
      <c r="AD103" s="1002"/>
      <c r="AE103" s="1000"/>
    </row>
    <row r="104" spans="1:31" ht="15" customHeight="1">
      <c r="A104" s="265"/>
      <c r="B104" s="265"/>
      <c r="C104" s="915"/>
      <c r="D104" s="936"/>
      <c r="E104" s="936"/>
      <c r="F104" s="936"/>
      <c r="G104" s="265"/>
      <c r="H104" s="265"/>
      <c r="I104" s="265"/>
      <c r="J104" s="265"/>
      <c r="K104" s="265"/>
      <c r="L104" s="265"/>
      <c r="M104" s="265"/>
      <c r="N104" s="265"/>
      <c r="O104" s="265"/>
      <c r="P104" s="936"/>
      <c r="Q104" s="936"/>
      <c r="R104" s="936"/>
      <c r="S104" s="936"/>
      <c r="T104" s="929"/>
      <c r="U104" s="929"/>
      <c r="V104" s="929"/>
      <c r="W104" s="936"/>
      <c r="X104" s="265"/>
      <c r="Y104" s="265"/>
      <c r="Z104" s="265"/>
      <c r="AA104" s="141"/>
      <c r="AB104" s="1144"/>
      <c r="AC104" s="1001"/>
      <c r="AD104" s="1002"/>
      <c r="AE104" s="1000"/>
    </row>
    <row r="105" spans="1:31" ht="12.75" customHeight="1">
      <c r="A105" s="265"/>
      <c r="B105" s="265"/>
      <c r="C105" s="915"/>
      <c r="D105" s="936"/>
      <c r="E105" s="936"/>
      <c r="F105" s="936"/>
      <c r="G105" s="265"/>
      <c r="H105" s="265"/>
      <c r="I105" s="265"/>
      <c r="J105" s="265"/>
      <c r="K105" s="265"/>
      <c r="L105" s="265"/>
      <c r="M105" s="265"/>
      <c r="N105" s="265"/>
      <c r="O105" s="265"/>
      <c r="P105" s="936"/>
      <c r="Q105" s="936"/>
      <c r="R105" s="936"/>
      <c r="S105" s="936"/>
      <c r="T105" s="929"/>
      <c r="U105" s="929"/>
      <c r="V105" s="929"/>
      <c r="W105" s="936"/>
      <c r="X105" s="265"/>
      <c r="Y105" s="265"/>
      <c r="Z105" s="265"/>
      <c r="AA105" s="132">
        <v>1</v>
      </c>
      <c r="AB105" s="1144"/>
      <c r="AC105" s="1001"/>
      <c r="AD105" s="1002"/>
      <c r="AE105" s="1000"/>
    </row>
    <row r="106" spans="1:31" ht="12.75" customHeight="1">
      <c r="A106" s="265"/>
      <c r="B106" s="265"/>
      <c r="C106" s="915"/>
      <c r="D106" s="936"/>
      <c r="E106" s="936"/>
      <c r="F106" s="936"/>
      <c r="G106" s="265"/>
      <c r="H106" s="265"/>
      <c r="I106" s="265"/>
      <c r="J106" s="265"/>
      <c r="K106" s="265"/>
      <c r="L106" s="265"/>
      <c r="M106" s="265"/>
      <c r="N106" s="265"/>
      <c r="O106" s="265"/>
      <c r="P106" s="936"/>
      <c r="Q106" s="936"/>
      <c r="R106" s="936"/>
      <c r="S106" s="936"/>
      <c r="T106" s="929"/>
      <c r="U106" s="929"/>
      <c r="V106" s="929"/>
      <c r="W106" s="936"/>
      <c r="X106" s="265"/>
      <c r="Y106" s="265"/>
      <c r="Z106" s="265"/>
      <c r="AA106" s="128" t="s">
        <v>3</v>
      </c>
      <c r="AB106" s="1144">
        <v>14</v>
      </c>
      <c r="AC106" s="1001">
        <v>36</v>
      </c>
      <c r="AD106" s="1002">
        <v>15</v>
      </c>
      <c r="AE106" s="1000" t="b">
        <v>0</v>
      </c>
    </row>
    <row r="107" spans="1:31" ht="15" customHeight="1">
      <c r="A107" s="265"/>
      <c r="B107" s="265"/>
      <c r="C107" s="915"/>
      <c r="D107" s="936"/>
      <c r="E107" s="936"/>
      <c r="F107" s="936"/>
      <c r="G107" s="265"/>
      <c r="H107" s="265"/>
      <c r="I107" s="265"/>
      <c r="J107" s="265"/>
      <c r="K107" s="265"/>
      <c r="L107" s="265"/>
      <c r="M107" s="265"/>
      <c r="N107" s="265"/>
      <c r="O107" s="265"/>
      <c r="P107" s="936"/>
      <c r="Q107" s="936"/>
      <c r="R107" s="936"/>
      <c r="S107" s="936"/>
      <c r="T107" s="929"/>
      <c r="U107" s="929"/>
      <c r="V107" s="929"/>
      <c r="W107" s="936"/>
      <c r="X107" s="265"/>
      <c r="Y107" s="265"/>
      <c r="Z107" s="265"/>
      <c r="AA107" s="126"/>
      <c r="AB107" s="1144"/>
      <c r="AC107" s="1001"/>
      <c r="AD107" s="1002"/>
      <c r="AE107" s="1000"/>
    </row>
    <row r="108" spans="1:31" ht="15" customHeight="1">
      <c r="A108" s="265"/>
      <c r="B108" s="265"/>
      <c r="C108" s="915"/>
      <c r="D108" s="936"/>
      <c r="E108" s="936"/>
      <c r="F108" s="936"/>
      <c r="G108" s="265"/>
      <c r="H108" s="265"/>
      <c r="I108" s="265"/>
      <c r="J108" s="265"/>
      <c r="K108" s="265"/>
      <c r="L108" s="265"/>
      <c r="M108" s="265"/>
      <c r="N108" s="265"/>
      <c r="O108" s="265"/>
      <c r="P108" s="936"/>
      <c r="Q108" s="936"/>
      <c r="R108" s="936"/>
      <c r="S108" s="936"/>
      <c r="T108" s="929"/>
      <c r="U108" s="929"/>
      <c r="V108" s="929"/>
      <c r="W108" s="936"/>
      <c r="X108" s="265"/>
      <c r="Y108" s="265"/>
      <c r="Z108" s="265"/>
      <c r="AA108" s="166">
        <f>IF(AE106,K30,"")</f>
      </c>
      <c r="AB108" s="1144"/>
      <c r="AC108" s="1001"/>
      <c r="AD108" s="1002"/>
      <c r="AE108" s="1000"/>
    </row>
    <row r="109" spans="1:31" ht="12.75" customHeight="1">
      <c r="A109" s="265"/>
      <c r="B109" s="265"/>
      <c r="C109" s="915"/>
      <c r="D109" s="936"/>
      <c r="E109" s="936"/>
      <c r="F109" s="936"/>
      <c r="G109" s="265"/>
      <c r="H109" s="265"/>
      <c r="I109" s="265"/>
      <c r="J109" s="265"/>
      <c r="K109" s="265"/>
      <c r="L109" s="265"/>
      <c r="M109" s="265"/>
      <c r="N109" s="265"/>
      <c r="O109" s="265"/>
      <c r="P109" s="936"/>
      <c r="Q109" s="936"/>
      <c r="R109" s="936"/>
      <c r="S109" s="936"/>
      <c r="T109" s="929"/>
      <c r="U109" s="929"/>
      <c r="V109" s="929"/>
      <c r="W109" s="936"/>
      <c r="X109" s="265"/>
      <c r="Y109" s="265"/>
      <c r="Z109" s="265"/>
      <c r="AA109" s="167" t="s">
        <v>2</v>
      </c>
      <c r="AB109" s="1144"/>
      <c r="AC109" s="1001"/>
      <c r="AD109" s="1002"/>
      <c r="AE109" s="1000"/>
    </row>
    <row r="110" spans="1:31" ht="15" customHeight="1">
      <c r="A110" s="265"/>
      <c r="B110" s="265"/>
      <c r="C110" s="915"/>
      <c r="D110" s="936"/>
      <c r="E110" s="936"/>
      <c r="F110" s="936"/>
      <c r="G110" s="265"/>
      <c r="H110" s="265"/>
      <c r="I110" s="265"/>
      <c r="J110" s="265"/>
      <c r="K110" s="265"/>
      <c r="L110" s="265"/>
      <c r="M110" s="265"/>
      <c r="N110" s="265"/>
      <c r="O110" s="265"/>
      <c r="P110" s="936"/>
      <c r="Q110" s="936"/>
      <c r="R110" s="936"/>
      <c r="S110" s="936"/>
      <c r="T110" s="929"/>
      <c r="U110" s="929"/>
      <c r="V110" s="929"/>
      <c r="W110" s="936"/>
      <c r="X110" s="265"/>
      <c r="Y110" s="265"/>
      <c r="Z110" s="265"/>
      <c r="AA110" s="168">
        <f>IF(AE106,K38,"")</f>
      </c>
      <c r="AB110" s="1144"/>
      <c r="AC110" s="1001"/>
      <c r="AD110" s="1002"/>
      <c r="AE110" s="1000"/>
    </row>
    <row r="111" spans="1:31" ht="15" customHeight="1">
      <c r="A111" s="265"/>
      <c r="B111" s="265"/>
      <c r="C111" s="915"/>
      <c r="D111" s="936"/>
      <c r="E111" s="936"/>
      <c r="F111" s="936"/>
      <c r="G111" s="265"/>
      <c r="H111" s="265"/>
      <c r="I111" s="265"/>
      <c r="J111" s="265"/>
      <c r="K111" s="265"/>
      <c r="L111" s="265"/>
      <c r="M111" s="265"/>
      <c r="N111" s="265"/>
      <c r="O111" s="265"/>
      <c r="P111" s="936"/>
      <c r="Q111" s="936"/>
      <c r="R111" s="936"/>
      <c r="S111" s="936"/>
      <c r="T111" s="929"/>
      <c r="U111" s="929"/>
      <c r="V111" s="929"/>
      <c r="W111" s="936"/>
      <c r="X111" s="265"/>
      <c r="Y111" s="265"/>
      <c r="Z111" s="265"/>
      <c r="AA111" s="127"/>
      <c r="AB111" s="1144"/>
      <c r="AC111" s="1001"/>
      <c r="AD111" s="1002"/>
      <c r="AE111" s="1000"/>
    </row>
    <row r="112" spans="1:31" ht="12.75" customHeight="1">
      <c r="A112" s="265"/>
      <c r="B112" s="265"/>
      <c r="C112" s="915"/>
      <c r="D112" s="936"/>
      <c r="E112" s="936"/>
      <c r="F112" s="936"/>
      <c r="G112" s="265"/>
      <c r="H112" s="265"/>
      <c r="I112" s="265"/>
      <c r="J112" s="265"/>
      <c r="K112" s="265"/>
      <c r="L112" s="265"/>
      <c r="M112" s="265"/>
      <c r="N112" s="265"/>
      <c r="O112" s="265"/>
      <c r="P112" s="936"/>
      <c r="Q112" s="936"/>
      <c r="R112" s="936"/>
      <c r="S112" s="936"/>
      <c r="T112" s="929"/>
      <c r="U112" s="929"/>
      <c r="V112" s="929"/>
      <c r="W112" s="936"/>
      <c r="X112" s="265"/>
      <c r="Y112" s="265"/>
      <c r="Z112" s="265"/>
      <c r="AA112" s="132">
        <v>2</v>
      </c>
      <c r="AB112" s="1144"/>
      <c r="AC112" s="1001"/>
      <c r="AD112" s="1002"/>
      <c r="AE112" s="1000"/>
    </row>
    <row r="113" spans="1:31" ht="12.75" customHeight="1">
      <c r="A113" s="265"/>
      <c r="B113" s="265"/>
      <c r="C113" s="915"/>
      <c r="D113" s="936"/>
      <c r="E113" s="936"/>
      <c r="F113" s="936"/>
      <c r="G113" s="265"/>
      <c r="H113" s="265"/>
      <c r="I113" s="265"/>
      <c r="J113" s="265"/>
      <c r="K113" s="265"/>
      <c r="L113" s="265"/>
      <c r="M113" s="265"/>
      <c r="N113" s="265"/>
      <c r="O113" s="265"/>
      <c r="P113" s="936"/>
      <c r="Q113" s="936"/>
      <c r="R113" s="936"/>
      <c r="S113" s="936"/>
      <c r="T113" s="929"/>
      <c r="U113" s="929"/>
      <c r="V113" s="929"/>
      <c r="W113" s="936"/>
      <c r="X113" s="265"/>
      <c r="Y113" s="265"/>
      <c r="Z113" s="265"/>
      <c r="AA113" s="128" t="s">
        <v>75</v>
      </c>
      <c r="AB113" s="1144">
        <v>15</v>
      </c>
      <c r="AC113" s="1001">
        <v>28</v>
      </c>
      <c r="AD113" s="1002">
        <v>19</v>
      </c>
      <c r="AE113" s="1000" t="b">
        <v>0</v>
      </c>
    </row>
    <row r="114" spans="1:31" ht="15" customHeight="1">
      <c r="A114" s="265"/>
      <c r="B114" s="265"/>
      <c r="C114" s="915"/>
      <c r="D114" s="936"/>
      <c r="E114" s="936"/>
      <c r="F114" s="936"/>
      <c r="G114" s="265"/>
      <c r="H114" s="265"/>
      <c r="I114" s="265"/>
      <c r="J114" s="265"/>
      <c r="K114" s="265"/>
      <c r="L114" s="265"/>
      <c r="M114" s="265"/>
      <c r="N114" s="265"/>
      <c r="O114" s="265"/>
      <c r="P114" s="936"/>
      <c r="Q114" s="936"/>
      <c r="R114" s="936"/>
      <c r="S114" s="936"/>
      <c r="T114" s="929"/>
      <c r="U114" s="929"/>
      <c r="V114" s="929"/>
      <c r="W114" s="936"/>
      <c r="X114" s="265"/>
      <c r="Y114" s="265"/>
      <c r="Z114" s="265"/>
      <c r="AA114" s="126"/>
      <c r="AB114" s="1144"/>
      <c r="AC114" s="1001"/>
      <c r="AD114" s="1002"/>
      <c r="AE114" s="1000"/>
    </row>
    <row r="115" spans="1:31" ht="15" customHeight="1">
      <c r="A115" s="265"/>
      <c r="B115" s="265"/>
      <c r="C115" s="915"/>
      <c r="D115" s="936"/>
      <c r="E115" s="936"/>
      <c r="F115" s="936"/>
      <c r="G115" s="265"/>
      <c r="H115" s="265"/>
      <c r="I115" s="265"/>
      <c r="J115" s="265"/>
      <c r="K115" s="265"/>
      <c r="L115" s="265"/>
      <c r="M115" s="265"/>
      <c r="N115" s="265"/>
      <c r="O115" s="265"/>
      <c r="P115" s="936"/>
      <c r="Q115" s="936"/>
      <c r="R115" s="936"/>
      <c r="S115" s="936"/>
      <c r="T115" s="929"/>
      <c r="U115" s="929"/>
      <c r="V115" s="929"/>
      <c r="W115" s="936"/>
      <c r="X115" s="265"/>
      <c r="Y115" s="265"/>
      <c r="Z115" s="265"/>
      <c r="AA115" s="166">
        <f>IF(AE113,O18,"")</f>
      </c>
      <c r="AB115" s="1144"/>
      <c r="AC115" s="1001"/>
      <c r="AD115" s="1002"/>
      <c r="AE115" s="1000"/>
    </row>
    <row r="116" spans="1:31" ht="12.75" customHeight="1">
      <c r="A116" s="265"/>
      <c r="B116" s="265"/>
      <c r="C116" s="915"/>
      <c r="D116" s="936"/>
      <c r="E116" s="936"/>
      <c r="F116" s="936"/>
      <c r="G116" s="265"/>
      <c r="H116" s="265"/>
      <c r="I116" s="265"/>
      <c r="J116" s="265"/>
      <c r="K116" s="265"/>
      <c r="L116" s="265"/>
      <c r="M116" s="265"/>
      <c r="N116" s="265"/>
      <c r="O116" s="265"/>
      <c r="P116" s="936"/>
      <c r="Q116" s="936"/>
      <c r="R116" s="936"/>
      <c r="S116" s="936"/>
      <c r="T116" s="929"/>
      <c r="U116" s="929"/>
      <c r="V116" s="929"/>
      <c r="W116" s="936"/>
      <c r="X116" s="265"/>
      <c r="Y116" s="265"/>
      <c r="Z116" s="265"/>
      <c r="AA116" s="167" t="s">
        <v>2</v>
      </c>
      <c r="AB116" s="1144"/>
      <c r="AC116" s="1001"/>
      <c r="AD116" s="1002"/>
      <c r="AE116" s="1000"/>
    </row>
    <row r="117" spans="1:31" ht="15" customHeight="1">
      <c r="A117" s="265"/>
      <c r="B117" s="265"/>
      <c r="C117" s="915"/>
      <c r="D117" s="936"/>
      <c r="E117" s="936"/>
      <c r="F117" s="936"/>
      <c r="G117" s="265"/>
      <c r="H117" s="265"/>
      <c r="I117" s="265"/>
      <c r="J117" s="265"/>
      <c r="K117" s="265"/>
      <c r="L117" s="265"/>
      <c r="M117" s="265"/>
      <c r="N117" s="265"/>
      <c r="O117" s="265"/>
      <c r="P117" s="936"/>
      <c r="Q117" s="936"/>
      <c r="R117" s="936"/>
      <c r="S117" s="936"/>
      <c r="T117" s="929"/>
      <c r="U117" s="929"/>
      <c r="V117" s="929"/>
      <c r="W117" s="936"/>
      <c r="X117" s="265"/>
      <c r="Y117" s="265"/>
      <c r="Z117" s="265"/>
      <c r="AA117" s="168">
        <f>IF(AE113,O34,"")</f>
      </c>
      <c r="AB117" s="1144"/>
      <c r="AC117" s="1001"/>
      <c r="AD117" s="1002"/>
      <c r="AE117" s="1000"/>
    </row>
    <row r="118" spans="1:31" ht="15" customHeight="1">
      <c r="A118" s="265"/>
      <c r="B118" s="265"/>
      <c r="C118" s="915"/>
      <c r="D118" s="936"/>
      <c r="E118" s="936"/>
      <c r="F118" s="936"/>
      <c r="G118" s="265"/>
      <c r="H118" s="265"/>
      <c r="I118" s="265"/>
      <c r="J118" s="265"/>
      <c r="K118" s="265"/>
      <c r="L118" s="265"/>
      <c r="M118" s="265"/>
      <c r="N118" s="265"/>
      <c r="O118" s="265"/>
      <c r="P118" s="936"/>
      <c r="Q118" s="936"/>
      <c r="R118" s="936"/>
      <c r="S118" s="936"/>
      <c r="T118" s="929"/>
      <c r="U118" s="929"/>
      <c r="V118" s="929"/>
      <c r="W118" s="936"/>
      <c r="X118" s="265"/>
      <c r="Y118" s="265"/>
      <c r="Z118" s="265"/>
      <c r="AA118" s="127"/>
      <c r="AB118" s="1144"/>
      <c r="AC118" s="1001"/>
      <c r="AD118" s="1002"/>
      <c r="AE118" s="1000"/>
    </row>
    <row r="119" spans="1:31" ht="12.75" customHeight="1">
      <c r="A119" s="265"/>
      <c r="B119" s="265"/>
      <c r="C119" s="915"/>
      <c r="D119" s="936"/>
      <c r="E119" s="936"/>
      <c r="F119" s="936"/>
      <c r="G119" s="265"/>
      <c r="H119" s="265"/>
      <c r="I119" s="265"/>
      <c r="J119" s="265"/>
      <c r="K119" s="265"/>
      <c r="L119" s="265"/>
      <c r="M119" s="265"/>
      <c r="N119" s="265"/>
      <c r="O119" s="265"/>
      <c r="P119" s="936"/>
      <c r="Q119" s="936"/>
      <c r="R119" s="936"/>
      <c r="S119" s="936"/>
      <c r="T119" s="929"/>
      <c r="U119" s="929"/>
      <c r="V119" s="929"/>
      <c r="W119" s="936"/>
      <c r="X119" s="265"/>
      <c r="Y119" s="265"/>
      <c r="Z119" s="265"/>
      <c r="AA119" s="132"/>
      <c r="AB119" s="1144"/>
      <c r="AC119" s="1001"/>
      <c r="AD119" s="1002"/>
      <c r="AE119" s="1000"/>
    </row>
    <row r="120" spans="1:31" ht="12.75" customHeight="1">
      <c r="A120" s="265"/>
      <c r="B120" s="265"/>
      <c r="C120" s="915"/>
      <c r="D120" s="936"/>
      <c r="E120" s="936"/>
      <c r="F120" s="936"/>
      <c r="G120" s="265"/>
      <c r="H120" s="265"/>
      <c r="I120" s="265"/>
      <c r="J120" s="265"/>
      <c r="K120" s="265"/>
      <c r="L120" s="265"/>
      <c r="M120" s="265"/>
      <c r="N120" s="265"/>
      <c r="O120" s="265"/>
      <c r="P120" s="936"/>
      <c r="Q120" s="936"/>
      <c r="R120" s="936"/>
      <c r="S120" s="936"/>
      <c r="T120" s="929"/>
      <c r="U120" s="929"/>
      <c r="V120" s="929"/>
      <c r="W120" s="936"/>
      <c r="X120" s="265"/>
      <c r="Y120" s="265"/>
      <c r="Z120" s="265"/>
      <c r="AA120" s="128" t="s">
        <v>76</v>
      </c>
      <c r="AB120" s="1144">
        <v>16</v>
      </c>
      <c r="AC120" s="1001">
        <v>47</v>
      </c>
      <c r="AD120" s="1002">
        <v>7</v>
      </c>
      <c r="AE120" s="1000" t="b">
        <v>0</v>
      </c>
    </row>
    <row r="121" spans="1:31" ht="15" customHeight="1">
      <c r="A121" s="265"/>
      <c r="B121" s="265"/>
      <c r="C121" s="915"/>
      <c r="D121" s="936"/>
      <c r="E121" s="936"/>
      <c r="F121" s="936"/>
      <c r="G121" s="265"/>
      <c r="H121" s="265"/>
      <c r="I121" s="265"/>
      <c r="J121" s="265"/>
      <c r="K121" s="265"/>
      <c r="L121" s="265"/>
      <c r="M121" s="265"/>
      <c r="N121" s="265"/>
      <c r="O121" s="265"/>
      <c r="P121" s="936"/>
      <c r="Q121" s="936"/>
      <c r="R121" s="936"/>
      <c r="S121" s="936"/>
      <c r="T121" s="929"/>
      <c r="U121" s="929"/>
      <c r="V121" s="929"/>
      <c r="W121" s="936"/>
      <c r="X121" s="265"/>
      <c r="Y121" s="265"/>
      <c r="Z121" s="265"/>
      <c r="AA121" s="126"/>
      <c r="AB121" s="1144"/>
      <c r="AC121" s="1001"/>
      <c r="AD121" s="1002"/>
      <c r="AE121" s="1000"/>
    </row>
    <row r="122" spans="1:31" ht="15" customHeight="1">
      <c r="A122" s="265"/>
      <c r="B122" s="265"/>
      <c r="C122" s="915"/>
      <c r="D122" s="936"/>
      <c r="E122" s="936"/>
      <c r="F122" s="936"/>
      <c r="G122" s="265"/>
      <c r="H122" s="265"/>
      <c r="I122" s="265"/>
      <c r="J122" s="265"/>
      <c r="K122" s="265"/>
      <c r="L122" s="265"/>
      <c r="M122" s="265"/>
      <c r="N122" s="265"/>
      <c r="O122" s="265"/>
      <c r="P122" s="936"/>
      <c r="Q122" s="936"/>
      <c r="R122" s="936"/>
      <c r="S122" s="936"/>
      <c r="T122" s="929"/>
      <c r="U122" s="929"/>
      <c r="V122" s="929"/>
      <c r="W122" s="936"/>
      <c r="X122" s="265"/>
      <c r="Y122" s="265"/>
      <c r="Z122" s="265"/>
      <c r="AA122" s="166">
        <f>IF(AE120,D44,"")</f>
      </c>
      <c r="AB122" s="1144"/>
      <c r="AC122" s="1001"/>
      <c r="AD122" s="1002"/>
      <c r="AE122" s="1000"/>
    </row>
    <row r="123" spans="1:31" ht="12.75" customHeight="1">
      <c r="A123" s="265"/>
      <c r="B123" s="265"/>
      <c r="C123" s="915"/>
      <c r="D123" s="936"/>
      <c r="E123" s="936"/>
      <c r="F123" s="936"/>
      <c r="G123" s="265"/>
      <c r="H123" s="265"/>
      <c r="I123" s="265"/>
      <c r="J123" s="265"/>
      <c r="K123" s="265"/>
      <c r="L123" s="265"/>
      <c r="M123" s="265"/>
      <c r="N123" s="265"/>
      <c r="O123" s="265"/>
      <c r="P123" s="936"/>
      <c r="Q123" s="936"/>
      <c r="R123" s="936"/>
      <c r="S123" s="936"/>
      <c r="T123" s="929"/>
      <c r="U123" s="929"/>
      <c r="V123" s="929"/>
      <c r="W123" s="936"/>
      <c r="X123" s="265"/>
      <c r="Y123" s="265"/>
      <c r="Z123" s="265"/>
      <c r="AA123" s="167" t="s">
        <v>2</v>
      </c>
      <c r="AB123" s="1144"/>
      <c r="AC123" s="1001"/>
      <c r="AD123" s="1002"/>
      <c r="AE123" s="1000"/>
    </row>
    <row r="124" spans="1:31" ht="15" customHeight="1">
      <c r="A124" s="265"/>
      <c r="B124" s="265"/>
      <c r="C124" s="915"/>
      <c r="D124" s="936"/>
      <c r="E124" s="936"/>
      <c r="F124" s="936"/>
      <c r="G124" s="265"/>
      <c r="H124" s="265"/>
      <c r="I124" s="265"/>
      <c r="J124" s="265"/>
      <c r="K124" s="265"/>
      <c r="L124" s="265"/>
      <c r="M124" s="265"/>
      <c r="N124" s="265"/>
      <c r="O124" s="265"/>
      <c r="P124" s="936"/>
      <c r="Q124" s="936"/>
      <c r="R124" s="936"/>
      <c r="S124" s="936"/>
      <c r="T124" s="929"/>
      <c r="U124" s="929"/>
      <c r="V124" s="929"/>
      <c r="W124" s="936"/>
      <c r="X124" s="265"/>
      <c r="Y124" s="265"/>
      <c r="Z124" s="265"/>
      <c r="AA124" s="168">
        <f>IF(AE120,D46,"")</f>
      </c>
      <c r="AB124" s="1144"/>
      <c r="AC124" s="1001"/>
      <c r="AD124" s="1002"/>
      <c r="AE124" s="1000"/>
    </row>
    <row r="125" spans="1:31" ht="15" customHeight="1">
      <c r="A125" s="265"/>
      <c r="B125" s="265"/>
      <c r="C125" s="915"/>
      <c r="D125" s="936"/>
      <c r="E125" s="936"/>
      <c r="F125" s="936"/>
      <c r="G125" s="265"/>
      <c r="H125" s="265"/>
      <c r="I125" s="265"/>
      <c r="J125" s="265"/>
      <c r="K125" s="265"/>
      <c r="L125" s="265"/>
      <c r="M125" s="265"/>
      <c r="N125" s="265"/>
      <c r="O125" s="265"/>
      <c r="P125" s="936"/>
      <c r="Q125" s="936"/>
      <c r="R125" s="936"/>
      <c r="S125" s="936"/>
      <c r="T125" s="929"/>
      <c r="U125" s="929"/>
      <c r="V125" s="929"/>
      <c r="W125" s="936"/>
      <c r="X125" s="265"/>
      <c r="Y125" s="265"/>
      <c r="Z125" s="265"/>
      <c r="AA125" s="127"/>
      <c r="AB125" s="1144"/>
      <c r="AC125" s="1001"/>
      <c r="AD125" s="1002"/>
      <c r="AE125" s="1000"/>
    </row>
    <row r="126" spans="1:31" ht="12.75" customHeight="1">
      <c r="A126" s="265"/>
      <c r="B126" s="265"/>
      <c r="C126" s="915"/>
      <c r="D126" s="936"/>
      <c r="E126" s="936"/>
      <c r="F126" s="936"/>
      <c r="G126" s="265"/>
      <c r="H126" s="265"/>
      <c r="I126" s="265"/>
      <c r="J126" s="265"/>
      <c r="K126" s="265"/>
      <c r="L126" s="265"/>
      <c r="M126" s="265"/>
      <c r="N126" s="265"/>
      <c r="O126" s="265"/>
      <c r="P126" s="936"/>
      <c r="Q126" s="936"/>
      <c r="R126" s="936"/>
      <c r="S126" s="936"/>
      <c r="T126" s="929"/>
      <c r="U126" s="929"/>
      <c r="V126" s="929"/>
      <c r="W126" s="936"/>
      <c r="X126" s="265"/>
      <c r="Y126" s="265"/>
      <c r="Z126" s="265"/>
      <c r="AA126" s="132">
        <v>16</v>
      </c>
      <c r="AB126" s="1144"/>
      <c r="AC126" s="1001"/>
      <c r="AD126" s="1002"/>
      <c r="AE126" s="1000"/>
    </row>
    <row r="127" spans="1:31" ht="12.75" customHeight="1">
      <c r="A127" s="265"/>
      <c r="B127" s="265"/>
      <c r="C127" s="915"/>
      <c r="D127" s="936"/>
      <c r="E127" s="936"/>
      <c r="F127" s="936"/>
      <c r="G127" s="265"/>
      <c r="H127" s="265"/>
      <c r="I127" s="265"/>
      <c r="J127" s="265"/>
      <c r="K127" s="265"/>
      <c r="L127" s="265"/>
      <c r="M127" s="265"/>
      <c r="N127" s="265"/>
      <c r="O127" s="265"/>
      <c r="P127" s="936"/>
      <c r="Q127" s="936"/>
      <c r="R127" s="936"/>
      <c r="S127" s="936"/>
      <c r="T127" s="929"/>
      <c r="U127" s="929"/>
      <c r="V127" s="929"/>
      <c r="W127" s="936"/>
      <c r="X127" s="265"/>
      <c r="Y127" s="265"/>
      <c r="Z127" s="265"/>
      <c r="AA127" s="128"/>
      <c r="AB127" s="1144"/>
      <c r="AC127" s="1001">
        <v>16</v>
      </c>
      <c r="AD127" s="1002">
        <v>11</v>
      </c>
      <c r="AE127" s="999"/>
    </row>
    <row r="128" spans="1:31" ht="15" customHeight="1">
      <c r="A128" s="265"/>
      <c r="B128" s="265"/>
      <c r="C128" s="915"/>
      <c r="D128" s="936"/>
      <c r="E128" s="936"/>
      <c r="F128" s="936"/>
      <c r="G128" s="265"/>
      <c r="H128" s="265"/>
      <c r="I128" s="265"/>
      <c r="J128" s="265"/>
      <c r="K128" s="265"/>
      <c r="L128" s="265"/>
      <c r="M128" s="265"/>
      <c r="N128" s="265"/>
      <c r="O128" s="265"/>
      <c r="P128" s="936"/>
      <c r="Q128" s="936"/>
      <c r="R128" s="936"/>
      <c r="S128" s="936"/>
      <c r="T128" s="929"/>
      <c r="U128" s="929"/>
      <c r="V128" s="929"/>
      <c r="W128" s="936"/>
      <c r="X128" s="265"/>
      <c r="Y128" s="265"/>
      <c r="Z128" s="265"/>
      <c r="AA128" s="126"/>
      <c r="AB128" s="1144"/>
      <c r="AC128" s="1001"/>
      <c r="AD128" s="1002"/>
      <c r="AE128" s="999"/>
    </row>
    <row r="129" spans="1:31" ht="15" customHeight="1">
      <c r="A129" s="265"/>
      <c r="B129" s="265"/>
      <c r="C129" s="915"/>
      <c r="D129" s="936"/>
      <c r="E129" s="936"/>
      <c r="F129" s="936"/>
      <c r="G129" s="265"/>
      <c r="H129" s="265"/>
      <c r="I129" s="265"/>
      <c r="J129" s="265"/>
      <c r="K129" s="265"/>
      <c r="L129" s="265"/>
      <c r="M129" s="265"/>
      <c r="N129" s="265"/>
      <c r="O129" s="265"/>
      <c r="P129" s="936"/>
      <c r="Q129" s="936"/>
      <c r="R129" s="936"/>
      <c r="S129" s="936"/>
      <c r="T129" s="929"/>
      <c r="U129" s="929"/>
      <c r="V129" s="929"/>
      <c r="W129" s="936"/>
      <c r="X129" s="265"/>
      <c r="Y129" s="265"/>
      <c r="Z129" s="265"/>
      <c r="AA129" s="129"/>
      <c r="AB129" s="1144"/>
      <c r="AC129" s="1001"/>
      <c r="AD129" s="1002"/>
      <c r="AE129" s="999"/>
    </row>
    <row r="130" spans="1:31" ht="12.75" customHeight="1">
      <c r="A130" s="265"/>
      <c r="B130" s="265"/>
      <c r="C130" s="915"/>
      <c r="D130" s="936"/>
      <c r="E130" s="936"/>
      <c r="F130" s="936"/>
      <c r="G130" s="265"/>
      <c r="H130" s="265"/>
      <c r="I130" s="265"/>
      <c r="J130" s="265"/>
      <c r="K130" s="265"/>
      <c r="L130" s="265"/>
      <c r="M130" s="265"/>
      <c r="N130" s="265"/>
      <c r="O130" s="265"/>
      <c r="P130" s="936"/>
      <c r="Q130" s="936"/>
      <c r="R130" s="936"/>
      <c r="S130" s="936"/>
      <c r="T130" s="929"/>
      <c r="U130" s="929"/>
      <c r="V130" s="929"/>
      <c r="W130" s="936"/>
      <c r="X130" s="265"/>
      <c r="Y130" s="265"/>
      <c r="Z130" s="265"/>
      <c r="AA130" s="131"/>
      <c r="AB130" s="1144"/>
      <c r="AC130" s="1001"/>
      <c r="AD130" s="1002"/>
      <c r="AE130" s="999"/>
    </row>
    <row r="131" spans="4:31" ht="15" customHeight="1">
      <c r="D131" s="244"/>
      <c r="E131" s="244"/>
      <c r="F131" s="244"/>
      <c r="P131" s="244"/>
      <c r="Q131" s="244"/>
      <c r="R131" s="244"/>
      <c r="S131" s="244"/>
      <c r="T131" s="260"/>
      <c r="U131" s="260"/>
      <c r="V131" s="260"/>
      <c r="AA131" s="125"/>
      <c r="AB131" s="1144"/>
      <c r="AC131" s="1001"/>
      <c r="AD131" s="1002"/>
      <c r="AE131" s="999"/>
    </row>
    <row r="132" spans="4:31" ht="15" customHeight="1">
      <c r="D132" s="244"/>
      <c r="E132" s="244"/>
      <c r="F132" s="244"/>
      <c r="P132" s="244"/>
      <c r="Q132" s="244"/>
      <c r="R132" s="244"/>
      <c r="S132" s="244"/>
      <c r="T132" s="260"/>
      <c r="U132" s="260"/>
      <c r="V132" s="260"/>
      <c r="AA132" s="127"/>
      <c r="AB132" s="1144"/>
      <c r="AC132" s="1001"/>
      <c r="AD132" s="1002"/>
      <c r="AE132" s="999"/>
    </row>
    <row r="133" spans="4:31" ht="12.75" customHeight="1">
      <c r="D133" s="244"/>
      <c r="E133" s="244"/>
      <c r="F133" s="244"/>
      <c r="P133" s="244"/>
      <c r="Q133" s="244"/>
      <c r="R133" s="244"/>
      <c r="S133" s="244"/>
      <c r="T133" s="260"/>
      <c r="U133" s="260"/>
      <c r="V133" s="260"/>
      <c r="AA133" s="132"/>
      <c r="AB133" s="1144"/>
      <c r="AC133" s="1001"/>
      <c r="AD133" s="1002"/>
      <c r="AE133" s="999"/>
    </row>
    <row r="134" spans="4:31" ht="12.75" customHeight="1">
      <c r="D134" s="244"/>
      <c r="E134" s="244"/>
      <c r="F134" s="244"/>
      <c r="P134" s="244"/>
      <c r="Q134" s="244"/>
      <c r="R134" s="244"/>
      <c r="S134" s="244"/>
      <c r="T134" s="260"/>
      <c r="U134" s="260"/>
      <c r="V134" s="260"/>
      <c r="AA134" s="128"/>
      <c r="AB134" s="1144"/>
      <c r="AC134" s="1001">
        <v>24</v>
      </c>
      <c r="AD134" s="1002">
        <v>11</v>
      </c>
      <c r="AE134" s="999"/>
    </row>
    <row r="135" spans="4:31" ht="15" customHeight="1">
      <c r="D135" s="244"/>
      <c r="E135" s="244"/>
      <c r="F135" s="244"/>
      <c r="P135" s="244"/>
      <c r="Q135" s="244"/>
      <c r="R135" s="244"/>
      <c r="S135" s="244"/>
      <c r="T135" s="260"/>
      <c r="U135" s="260"/>
      <c r="V135" s="260"/>
      <c r="AA135" s="126"/>
      <c r="AB135" s="1144"/>
      <c r="AC135" s="1001"/>
      <c r="AD135" s="1002"/>
      <c r="AE135" s="999"/>
    </row>
    <row r="136" spans="4:31" ht="15" customHeight="1">
      <c r="D136" s="244"/>
      <c r="E136" s="244"/>
      <c r="F136" s="244"/>
      <c r="P136" s="244"/>
      <c r="Q136" s="244"/>
      <c r="R136" s="244"/>
      <c r="S136" s="244"/>
      <c r="T136" s="260"/>
      <c r="U136" s="260"/>
      <c r="V136" s="260"/>
      <c r="AA136" s="129"/>
      <c r="AB136" s="1144"/>
      <c r="AC136" s="1001"/>
      <c r="AD136" s="1002"/>
      <c r="AE136" s="999"/>
    </row>
    <row r="137" spans="4:31" ht="12.75" customHeight="1">
      <c r="D137" s="244"/>
      <c r="E137" s="244"/>
      <c r="F137" s="244"/>
      <c r="P137" s="244"/>
      <c r="Q137" s="244"/>
      <c r="R137" s="244"/>
      <c r="S137" s="244"/>
      <c r="T137" s="260"/>
      <c r="U137" s="260"/>
      <c r="V137" s="260"/>
      <c r="AA137" s="131"/>
      <c r="AB137" s="1144"/>
      <c r="AC137" s="1001"/>
      <c r="AD137" s="1002"/>
      <c r="AE137" s="999"/>
    </row>
    <row r="138" spans="4:31" ht="15" customHeight="1">
      <c r="D138" s="244"/>
      <c r="E138" s="244"/>
      <c r="F138" s="244"/>
      <c r="P138" s="244"/>
      <c r="Q138" s="244"/>
      <c r="R138" s="244"/>
      <c r="S138" s="244"/>
      <c r="T138" s="260"/>
      <c r="U138" s="260"/>
      <c r="V138" s="260"/>
      <c r="AA138" s="125"/>
      <c r="AB138" s="1144"/>
      <c r="AC138" s="1001"/>
      <c r="AD138" s="1002"/>
      <c r="AE138" s="999"/>
    </row>
    <row r="139" spans="4:31" ht="15" customHeight="1">
      <c r="D139" s="244"/>
      <c r="E139" s="244"/>
      <c r="F139" s="244"/>
      <c r="P139" s="244"/>
      <c r="Q139" s="244"/>
      <c r="R139" s="244"/>
      <c r="S139" s="244"/>
      <c r="T139" s="260"/>
      <c r="U139" s="260"/>
      <c r="V139" s="260"/>
      <c r="AA139" s="127"/>
      <c r="AB139" s="1144"/>
      <c r="AC139" s="1001"/>
      <c r="AD139" s="1002"/>
      <c r="AE139" s="999"/>
    </row>
    <row r="140" spans="4:31" ht="12.75" customHeight="1">
      <c r="D140" s="244"/>
      <c r="E140" s="244"/>
      <c r="F140" s="244"/>
      <c r="P140" s="244"/>
      <c r="Q140" s="244"/>
      <c r="R140" s="244"/>
      <c r="S140" s="244"/>
      <c r="T140" s="260"/>
      <c r="U140" s="260"/>
      <c r="V140" s="260"/>
      <c r="AA140" s="132"/>
      <c r="AB140" s="1144"/>
      <c r="AC140" s="1001"/>
      <c r="AD140" s="1002"/>
      <c r="AE140" s="999"/>
    </row>
    <row r="141" spans="4:31" ht="12.75" customHeight="1">
      <c r="D141" s="244"/>
      <c r="E141" s="244"/>
      <c r="F141" s="244"/>
      <c r="P141" s="244"/>
      <c r="Q141" s="244"/>
      <c r="R141" s="244"/>
      <c r="S141" s="244"/>
      <c r="T141" s="260"/>
      <c r="U141" s="260"/>
      <c r="V141" s="260"/>
      <c r="AA141" s="128"/>
      <c r="AB141" s="1144"/>
      <c r="AC141" s="1001">
        <v>32</v>
      </c>
      <c r="AD141" s="1002">
        <v>11</v>
      </c>
      <c r="AE141" s="999"/>
    </row>
    <row r="142" spans="4:31" ht="15" customHeight="1">
      <c r="D142" s="244"/>
      <c r="E142" s="244"/>
      <c r="F142" s="244"/>
      <c r="P142" s="244"/>
      <c r="Q142" s="244"/>
      <c r="R142" s="244"/>
      <c r="S142" s="244"/>
      <c r="T142" s="260"/>
      <c r="U142" s="260"/>
      <c r="V142" s="260"/>
      <c r="AA142" s="140"/>
      <c r="AB142" s="1144"/>
      <c r="AC142" s="1001"/>
      <c r="AD142" s="1002"/>
      <c r="AE142" s="999"/>
    </row>
    <row r="143" spans="4:31" ht="15" customHeight="1">
      <c r="D143" s="244"/>
      <c r="E143" s="244"/>
      <c r="F143" s="244"/>
      <c r="P143" s="244"/>
      <c r="Q143" s="244"/>
      <c r="R143" s="244"/>
      <c r="S143" s="244"/>
      <c r="T143" s="260"/>
      <c r="U143" s="260"/>
      <c r="V143" s="260"/>
      <c r="AA143" s="137"/>
      <c r="AB143" s="1144"/>
      <c r="AC143" s="1001"/>
      <c r="AD143" s="1002"/>
      <c r="AE143" s="999"/>
    </row>
    <row r="144" spans="4:31" ht="12.75" customHeight="1">
      <c r="D144" s="244"/>
      <c r="E144" s="244"/>
      <c r="F144" s="244"/>
      <c r="P144" s="244"/>
      <c r="Q144" s="244"/>
      <c r="R144" s="244"/>
      <c r="S144" s="244"/>
      <c r="T144" s="260"/>
      <c r="U144" s="260"/>
      <c r="V144" s="260"/>
      <c r="AA144" s="142"/>
      <c r="AB144" s="1144"/>
      <c r="AC144" s="1001"/>
      <c r="AD144" s="1002"/>
      <c r="AE144" s="999"/>
    </row>
    <row r="145" spans="4:31" ht="15" customHeight="1">
      <c r="D145" s="244"/>
      <c r="E145" s="244"/>
      <c r="F145" s="244"/>
      <c r="P145" s="244"/>
      <c r="Q145" s="244"/>
      <c r="R145" s="244"/>
      <c r="S145" s="244"/>
      <c r="T145" s="260"/>
      <c r="U145" s="260"/>
      <c r="V145" s="260"/>
      <c r="AA145" s="138"/>
      <c r="AB145" s="1144"/>
      <c r="AC145" s="1001"/>
      <c r="AD145" s="1002"/>
      <c r="AE145" s="999"/>
    </row>
    <row r="146" spans="4:31" ht="15" customHeight="1">
      <c r="D146" s="244"/>
      <c r="E146" s="244"/>
      <c r="F146" s="244"/>
      <c r="P146" s="244"/>
      <c r="Q146" s="244"/>
      <c r="R146" s="244"/>
      <c r="S146" s="244"/>
      <c r="T146" s="260"/>
      <c r="U146" s="260"/>
      <c r="V146" s="260"/>
      <c r="AA146" s="141"/>
      <c r="AB146" s="1144"/>
      <c r="AC146" s="1001"/>
      <c r="AD146" s="1002"/>
      <c r="AE146" s="999"/>
    </row>
    <row r="147" spans="4:31" ht="12.75" customHeight="1">
      <c r="D147" s="244"/>
      <c r="E147" s="244"/>
      <c r="F147" s="244"/>
      <c r="P147" s="244"/>
      <c r="Q147" s="244"/>
      <c r="R147" s="244"/>
      <c r="S147" s="244"/>
      <c r="T147" s="260"/>
      <c r="U147" s="260"/>
      <c r="V147" s="260"/>
      <c r="AA147" s="132"/>
      <c r="AB147" s="1144"/>
      <c r="AC147" s="1001"/>
      <c r="AD147" s="1002"/>
      <c r="AE147" s="999"/>
    </row>
    <row r="148" spans="4:31" ht="12.75" customHeight="1">
      <c r="D148" s="244"/>
      <c r="E148" s="244"/>
      <c r="F148" s="244"/>
      <c r="P148" s="244"/>
      <c r="Q148" s="244"/>
      <c r="R148" s="244"/>
      <c r="S148" s="244"/>
      <c r="T148" s="260"/>
      <c r="U148" s="260"/>
      <c r="V148" s="260"/>
      <c r="AA148" s="128"/>
      <c r="AB148" s="1144"/>
      <c r="AC148" s="1001">
        <v>40</v>
      </c>
      <c r="AD148" s="1002">
        <v>11</v>
      </c>
      <c r="AE148" s="999"/>
    </row>
    <row r="149" spans="4:31" ht="15" customHeight="1">
      <c r="D149" s="244"/>
      <c r="E149" s="244"/>
      <c r="F149" s="244"/>
      <c r="P149" s="244"/>
      <c r="Q149" s="244"/>
      <c r="R149" s="244"/>
      <c r="S149" s="244"/>
      <c r="T149" s="260"/>
      <c r="U149" s="260"/>
      <c r="V149" s="260"/>
      <c r="AA149" s="126"/>
      <c r="AB149" s="1144"/>
      <c r="AC149" s="1001"/>
      <c r="AD149" s="1002"/>
      <c r="AE149" s="999"/>
    </row>
    <row r="150" spans="4:31" ht="15" customHeight="1">
      <c r="D150" s="244"/>
      <c r="E150" s="244"/>
      <c r="F150" s="244"/>
      <c r="P150" s="244"/>
      <c r="Q150" s="244"/>
      <c r="R150" s="244"/>
      <c r="S150" s="244"/>
      <c r="T150" s="260"/>
      <c r="U150" s="260"/>
      <c r="V150" s="260"/>
      <c r="AA150" s="129"/>
      <c r="AB150" s="1144"/>
      <c r="AC150" s="1001"/>
      <c r="AD150" s="1002"/>
      <c r="AE150" s="999"/>
    </row>
    <row r="151" spans="4:31" ht="12.75" customHeight="1">
      <c r="D151" s="244"/>
      <c r="E151" s="244"/>
      <c r="F151" s="244"/>
      <c r="P151" s="244"/>
      <c r="Q151" s="244"/>
      <c r="R151" s="244"/>
      <c r="S151" s="244"/>
      <c r="T151" s="260"/>
      <c r="U151" s="260"/>
      <c r="V151" s="260"/>
      <c r="AA151" s="131"/>
      <c r="AB151" s="1144"/>
      <c r="AC151" s="1001"/>
      <c r="AD151" s="1002"/>
      <c r="AE151" s="999"/>
    </row>
    <row r="152" spans="4:31" ht="15" customHeight="1">
      <c r="D152" s="244"/>
      <c r="E152" s="244"/>
      <c r="F152" s="244"/>
      <c r="P152" s="244"/>
      <c r="Q152" s="244"/>
      <c r="R152" s="244"/>
      <c r="S152" s="244"/>
      <c r="T152" s="260"/>
      <c r="U152" s="260"/>
      <c r="V152" s="260"/>
      <c r="AA152" s="125"/>
      <c r="AB152" s="1144"/>
      <c r="AC152" s="1001"/>
      <c r="AD152" s="1002"/>
      <c r="AE152" s="999"/>
    </row>
    <row r="153" spans="4:31" ht="15" customHeight="1">
      <c r="D153" s="244"/>
      <c r="E153" s="244"/>
      <c r="F153" s="244"/>
      <c r="P153" s="244"/>
      <c r="Q153" s="244"/>
      <c r="R153" s="244"/>
      <c r="S153" s="244"/>
      <c r="T153" s="260"/>
      <c r="U153" s="260"/>
      <c r="V153" s="260"/>
      <c r="AA153" s="127"/>
      <c r="AB153" s="1144"/>
      <c r="AC153" s="1001"/>
      <c r="AD153" s="1002"/>
      <c r="AE153" s="999"/>
    </row>
    <row r="154" spans="4:31" ht="12.75" customHeight="1">
      <c r="D154" s="244"/>
      <c r="E154" s="244"/>
      <c r="F154" s="244"/>
      <c r="P154" s="244"/>
      <c r="Q154" s="244"/>
      <c r="R154" s="244"/>
      <c r="S154" s="244"/>
      <c r="T154" s="260"/>
      <c r="U154" s="260"/>
      <c r="V154" s="260"/>
      <c r="AA154" s="132"/>
      <c r="AB154" s="1144"/>
      <c r="AC154" s="1001"/>
      <c r="AD154" s="1002"/>
      <c r="AE154" s="999"/>
    </row>
    <row r="155" spans="4:31" ht="12.75" customHeight="1">
      <c r="D155" s="244"/>
      <c r="E155" s="244"/>
      <c r="F155" s="244"/>
      <c r="P155" s="244"/>
      <c r="Q155" s="244"/>
      <c r="R155" s="244"/>
      <c r="S155" s="244"/>
      <c r="T155" s="260"/>
      <c r="U155" s="260"/>
      <c r="V155" s="260"/>
      <c r="AA155" s="128"/>
      <c r="AB155" s="1144"/>
      <c r="AC155" s="1001">
        <v>48</v>
      </c>
      <c r="AD155" s="1002">
        <v>11</v>
      </c>
      <c r="AE155" s="999"/>
    </row>
    <row r="156" spans="4:31" ht="15" customHeight="1">
      <c r="D156" s="244"/>
      <c r="E156" s="244"/>
      <c r="F156" s="244"/>
      <c r="P156" s="244"/>
      <c r="Q156" s="244"/>
      <c r="R156" s="244"/>
      <c r="S156" s="244"/>
      <c r="T156" s="260"/>
      <c r="U156" s="260"/>
      <c r="V156" s="260"/>
      <c r="AA156" s="126"/>
      <c r="AB156" s="1144"/>
      <c r="AC156" s="1001"/>
      <c r="AD156" s="1002"/>
      <c r="AE156" s="999"/>
    </row>
    <row r="157" spans="4:31" ht="15" customHeight="1">
      <c r="D157" s="244"/>
      <c r="E157" s="244"/>
      <c r="F157" s="244"/>
      <c r="P157" s="244"/>
      <c r="Q157" s="244"/>
      <c r="R157" s="244"/>
      <c r="S157" s="244"/>
      <c r="T157" s="260"/>
      <c r="U157" s="260"/>
      <c r="V157" s="260"/>
      <c r="AA157" s="129"/>
      <c r="AB157" s="1144"/>
      <c r="AC157" s="1001"/>
      <c r="AD157" s="1002"/>
      <c r="AE157" s="999"/>
    </row>
    <row r="158" spans="4:31" ht="12.75" customHeight="1">
      <c r="D158" s="244"/>
      <c r="E158" s="244"/>
      <c r="F158" s="244"/>
      <c r="P158" s="244"/>
      <c r="Q158" s="244"/>
      <c r="R158" s="244"/>
      <c r="S158" s="244"/>
      <c r="T158" s="260"/>
      <c r="U158" s="260"/>
      <c r="V158" s="260"/>
      <c r="AA158" s="131"/>
      <c r="AB158" s="1144"/>
      <c r="AC158" s="1001"/>
      <c r="AD158" s="1002"/>
      <c r="AE158" s="999"/>
    </row>
    <row r="159" spans="4:31" ht="15" customHeight="1">
      <c r="D159" s="244"/>
      <c r="E159" s="244"/>
      <c r="F159" s="244"/>
      <c r="P159" s="244"/>
      <c r="Q159" s="244"/>
      <c r="R159" s="244"/>
      <c r="S159" s="244"/>
      <c r="T159" s="260"/>
      <c r="U159" s="260"/>
      <c r="V159" s="260"/>
      <c r="AA159" s="125"/>
      <c r="AB159" s="1144"/>
      <c r="AC159" s="1001"/>
      <c r="AD159" s="1002"/>
      <c r="AE159" s="999"/>
    </row>
    <row r="160" spans="4:31" ht="15" customHeight="1">
      <c r="D160" s="244"/>
      <c r="E160" s="244"/>
      <c r="F160" s="244"/>
      <c r="P160" s="244"/>
      <c r="Q160" s="244"/>
      <c r="R160" s="244"/>
      <c r="S160" s="244"/>
      <c r="T160" s="260"/>
      <c r="U160" s="260"/>
      <c r="V160" s="260"/>
      <c r="AA160" s="127"/>
      <c r="AB160" s="1144"/>
      <c r="AC160" s="1001"/>
      <c r="AD160" s="1002"/>
      <c r="AE160" s="999"/>
    </row>
    <row r="161" spans="4:31" ht="12.75" customHeight="1">
      <c r="D161" s="244"/>
      <c r="E161" s="244"/>
      <c r="F161" s="244"/>
      <c r="P161" s="244"/>
      <c r="Q161" s="244"/>
      <c r="R161" s="244"/>
      <c r="S161" s="244"/>
      <c r="T161" s="260"/>
      <c r="U161" s="260"/>
      <c r="V161" s="260"/>
      <c r="AA161" s="132"/>
      <c r="AB161" s="1144"/>
      <c r="AC161" s="1001"/>
      <c r="AD161" s="1002"/>
      <c r="AE161" s="999"/>
    </row>
    <row r="162" spans="4:31" ht="12.75" customHeight="1">
      <c r="D162" s="244"/>
      <c r="E162" s="244"/>
      <c r="F162" s="244"/>
      <c r="P162" s="244"/>
      <c r="Q162" s="244"/>
      <c r="R162" s="244"/>
      <c r="S162" s="244"/>
      <c r="T162" s="260"/>
      <c r="U162" s="260"/>
      <c r="V162" s="260"/>
      <c r="AA162" s="128"/>
      <c r="AB162" s="1144"/>
      <c r="AC162" s="1001">
        <v>56</v>
      </c>
      <c r="AD162" s="1002">
        <v>11</v>
      </c>
      <c r="AE162" s="999"/>
    </row>
    <row r="163" spans="4:31" ht="15" customHeight="1">
      <c r="D163" s="244"/>
      <c r="E163" s="244"/>
      <c r="F163" s="244"/>
      <c r="P163" s="244"/>
      <c r="Q163" s="244"/>
      <c r="R163" s="244"/>
      <c r="S163" s="244"/>
      <c r="T163" s="260"/>
      <c r="U163" s="260"/>
      <c r="V163" s="260"/>
      <c r="AA163" s="126"/>
      <c r="AB163" s="1144"/>
      <c r="AC163" s="1001"/>
      <c r="AD163" s="1002"/>
      <c r="AE163" s="999"/>
    </row>
    <row r="164" spans="4:31" ht="15" customHeight="1">
      <c r="D164" s="244"/>
      <c r="E164" s="244"/>
      <c r="F164" s="244"/>
      <c r="P164" s="244"/>
      <c r="Q164" s="244"/>
      <c r="R164" s="244"/>
      <c r="S164" s="244"/>
      <c r="T164" s="260"/>
      <c r="U164" s="260"/>
      <c r="V164" s="260"/>
      <c r="AA164" s="129"/>
      <c r="AB164" s="1144"/>
      <c r="AC164" s="1001"/>
      <c r="AD164" s="1002"/>
      <c r="AE164" s="999"/>
    </row>
    <row r="165" spans="4:31" ht="12.75" customHeight="1">
      <c r="D165" s="244"/>
      <c r="E165" s="244"/>
      <c r="F165" s="244"/>
      <c r="P165" s="244"/>
      <c r="Q165" s="244"/>
      <c r="R165" s="244"/>
      <c r="S165" s="244"/>
      <c r="T165" s="260"/>
      <c r="U165" s="260"/>
      <c r="V165" s="260"/>
      <c r="AA165" s="131"/>
      <c r="AB165" s="1144"/>
      <c r="AC165" s="1001"/>
      <c r="AD165" s="1002"/>
      <c r="AE165" s="999"/>
    </row>
    <row r="166" spans="4:31" ht="15" customHeight="1">
      <c r="D166" s="244"/>
      <c r="E166" s="244"/>
      <c r="F166" s="244"/>
      <c r="P166" s="244"/>
      <c r="Q166" s="244"/>
      <c r="R166" s="244"/>
      <c r="S166" s="244"/>
      <c r="T166" s="260"/>
      <c r="U166" s="260"/>
      <c r="V166" s="260"/>
      <c r="AA166" s="125"/>
      <c r="AB166" s="1144"/>
      <c r="AC166" s="1001"/>
      <c r="AD166" s="1002"/>
      <c r="AE166" s="999"/>
    </row>
    <row r="167" spans="4:31" ht="15" customHeight="1">
      <c r="D167" s="244"/>
      <c r="E167" s="244"/>
      <c r="F167" s="244"/>
      <c r="P167" s="244"/>
      <c r="Q167" s="244"/>
      <c r="R167" s="244"/>
      <c r="S167" s="244"/>
      <c r="T167" s="260"/>
      <c r="U167" s="260"/>
      <c r="V167" s="260"/>
      <c r="AA167" s="127"/>
      <c r="AB167" s="1144"/>
      <c r="AC167" s="1001"/>
      <c r="AD167" s="1002"/>
      <c r="AE167" s="999"/>
    </row>
    <row r="168" spans="4:31" ht="12.75" customHeight="1">
      <c r="D168" s="244"/>
      <c r="E168" s="244"/>
      <c r="F168" s="244"/>
      <c r="P168" s="244"/>
      <c r="Q168" s="244"/>
      <c r="R168" s="244"/>
      <c r="S168" s="244"/>
      <c r="T168" s="260"/>
      <c r="U168" s="260"/>
      <c r="V168" s="260"/>
      <c r="AA168" s="132"/>
      <c r="AB168" s="1144"/>
      <c r="AC168" s="1001"/>
      <c r="AD168" s="1002"/>
      <c r="AE168" s="999"/>
    </row>
    <row r="169" spans="4:31" ht="12.75" customHeight="1">
      <c r="D169" s="244"/>
      <c r="E169" s="244"/>
      <c r="F169" s="244"/>
      <c r="P169" s="244"/>
      <c r="Q169" s="244"/>
      <c r="R169" s="244"/>
      <c r="S169" s="244"/>
      <c r="T169" s="260"/>
      <c r="U169" s="260"/>
      <c r="V169" s="260"/>
      <c r="AA169" s="128"/>
      <c r="AB169" s="1144"/>
      <c r="AC169" s="1001">
        <v>64</v>
      </c>
      <c r="AD169" s="1002">
        <v>11</v>
      </c>
      <c r="AE169" s="999"/>
    </row>
    <row r="170" spans="4:31" ht="15" customHeight="1">
      <c r="D170" s="244"/>
      <c r="E170" s="244"/>
      <c r="F170" s="244"/>
      <c r="P170" s="244"/>
      <c r="Q170" s="244"/>
      <c r="R170" s="244"/>
      <c r="S170" s="244"/>
      <c r="T170" s="260"/>
      <c r="U170" s="260"/>
      <c r="V170" s="260"/>
      <c r="AA170" s="126"/>
      <c r="AB170" s="1144"/>
      <c r="AC170" s="1001"/>
      <c r="AD170" s="1002"/>
      <c r="AE170" s="999"/>
    </row>
    <row r="171" spans="4:31" ht="15" customHeight="1">
      <c r="D171" s="244"/>
      <c r="E171" s="244"/>
      <c r="F171" s="244"/>
      <c r="P171" s="244"/>
      <c r="Q171" s="244"/>
      <c r="R171" s="244"/>
      <c r="S171" s="244"/>
      <c r="T171" s="260"/>
      <c r="U171" s="260"/>
      <c r="V171" s="260"/>
      <c r="AA171" s="129"/>
      <c r="AB171" s="1144"/>
      <c r="AC171" s="1001"/>
      <c r="AD171" s="1002"/>
      <c r="AE171" s="999"/>
    </row>
    <row r="172" spans="4:31" ht="12.75" customHeight="1">
      <c r="D172" s="244"/>
      <c r="E172" s="244"/>
      <c r="F172" s="244"/>
      <c r="P172" s="244"/>
      <c r="Q172" s="244"/>
      <c r="R172" s="244"/>
      <c r="S172" s="244"/>
      <c r="T172" s="260"/>
      <c r="U172" s="260"/>
      <c r="V172" s="260"/>
      <c r="AA172" s="131"/>
      <c r="AB172" s="1144"/>
      <c r="AC172" s="1001"/>
      <c r="AD172" s="1002"/>
      <c r="AE172" s="999"/>
    </row>
    <row r="173" spans="4:31" ht="15" customHeight="1">
      <c r="D173" s="244"/>
      <c r="E173" s="244"/>
      <c r="F173" s="244"/>
      <c r="P173" s="244"/>
      <c r="Q173" s="244"/>
      <c r="R173" s="244"/>
      <c r="S173" s="244"/>
      <c r="T173" s="260"/>
      <c r="U173" s="260"/>
      <c r="V173" s="260"/>
      <c r="AA173" s="125"/>
      <c r="AB173" s="1144"/>
      <c r="AC173" s="1001"/>
      <c r="AD173" s="1002"/>
      <c r="AE173" s="999"/>
    </row>
    <row r="174" spans="4:31" ht="15" customHeight="1">
      <c r="D174" s="244"/>
      <c r="E174" s="244"/>
      <c r="F174" s="244"/>
      <c r="P174" s="244"/>
      <c r="Q174" s="244"/>
      <c r="R174" s="244"/>
      <c r="S174" s="244"/>
      <c r="T174" s="260"/>
      <c r="U174" s="260"/>
      <c r="V174" s="260"/>
      <c r="AA174" s="127"/>
      <c r="AB174" s="1144"/>
      <c r="AC174" s="1001"/>
      <c r="AD174" s="1002"/>
      <c r="AE174" s="999"/>
    </row>
    <row r="175" spans="4:31" ht="12.75" customHeight="1">
      <c r="D175" s="244"/>
      <c r="E175" s="244"/>
      <c r="F175" s="244"/>
      <c r="P175" s="244"/>
      <c r="Q175" s="244"/>
      <c r="R175" s="244"/>
      <c r="S175" s="244"/>
      <c r="T175" s="260"/>
      <c r="U175" s="260"/>
      <c r="V175" s="260"/>
      <c r="AA175" s="132"/>
      <c r="AB175" s="1144"/>
      <c r="AC175" s="1001"/>
      <c r="AD175" s="1002"/>
      <c r="AE175" s="999"/>
    </row>
    <row r="176" spans="4:31" ht="12.75" customHeight="1">
      <c r="D176" s="244"/>
      <c r="E176" s="244"/>
      <c r="F176" s="244"/>
      <c r="P176" s="244"/>
      <c r="Q176" s="244"/>
      <c r="R176" s="244"/>
      <c r="S176" s="244"/>
      <c r="T176" s="260"/>
      <c r="U176" s="260"/>
      <c r="V176" s="260"/>
      <c r="AA176" s="128"/>
      <c r="AB176" s="1144"/>
      <c r="AC176" s="1001">
        <v>72</v>
      </c>
      <c r="AD176" s="1002">
        <v>11</v>
      </c>
      <c r="AE176" s="999"/>
    </row>
    <row r="177" spans="4:31" ht="15" customHeight="1">
      <c r="D177" s="244"/>
      <c r="E177" s="244"/>
      <c r="F177" s="244"/>
      <c r="P177" s="244"/>
      <c r="Q177" s="244"/>
      <c r="R177" s="244"/>
      <c r="S177" s="244"/>
      <c r="T177" s="260"/>
      <c r="U177" s="260"/>
      <c r="V177" s="260"/>
      <c r="AA177" s="126"/>
      <c r="AB177" s="1144"/>
      <c r="AC177" s="1001"/>
      <c r="AD177" s="1002"/>
      <c r="AE177" s="999"/>
    </row>
    <row r="178" spans="4:31" ht="15" customHeight="1">
      <c r="D178" s="244"/>
      <c r="E178" s="244"/>
      <c r="F178" s="244"/>
      <c r="P178" s="244"/>
      <c r="Q178" s="244"/>
      <c r="R178" s="244"/>
      <c r="S178" s="244"/>
      <c r="T178" s="260"/>
      <c r="U178" s="260"/>
      <c r="V178" s="260"/>
      <c r="AA178" s="129"/>
      <c r="AB178" s="1144"/>
      <c r="AC178" s="1001"/>
      <c r="AD178" s="1002"/>
      <c r="AE178" s="999"/>
    </row>
    <row r="179" spans="4:31" ht="12.75" customHeight="1">
      <c r="D179" s="244"/>
      <c r="E179" s="244"/>
      <c r="F179" s="244"/>
      <c r="P179" s="244"/>
      <c r="Q179" s="244"/>
      <c r="R179" s="244"/>
      <c r="S179" s="244"/>
      <c r="T179" s="260"/>
      <c r="U179" s="260"/>
      <c r="V179" s="260"/>
      <c r="AA179" s="131"/>
      <c r="AB179" s="1144"/>
      <c r="AC179" s="1001"/>
      <c r="AD179" s="1002"/>
      <c r="AE179" s="999"/>
    </row>
    <row r="180" spans="4:31" ht="15" customHeight="1">
      <c r="D180" s="244"/>
      <c r="E180" s="244"/>
      <c r="F180" s="244"/>
      <c r="P180" s="244"/>
      <c r="Q180" s="244"/>
      <c r="R180" s="244"/>
      <c r="S180" s="244"/>
      <c r="T180" s="260"/>
      <c r="U180" s="260"/>
      <c r="V180" s="260"/>
      <c r="AA180" s="125"/>
      <c r="AB180" s="1144"/>
      <c r="AC180" s="1001"/>
      <c r="AD180" s="1002"/>
      <c r="AE180" s="999"/>
    </row>
    <row r="181" spans="4:31" ht="15" customHeight="1">
      <c r="D181" s="244"/>
      <c r="E181" s="244"/>
      <c r="F181" s="244"/>
      <c r="P181" s="244"/>
      <c r="Q181" s="244"/>
      <c r="R181" s="244"/>
      <c r="S181" s="244"/>
      <c r="T181" s="260"/>
      <c r="U181" s="260"/>
      <c r="V181" s="260"/>
      <c r="AA181" s="127"/>
      <c r="AB181" s="1144"/>
      <c r="AC181" s="1001"/>
      <c r="AD181" s="1002"/>
      <c r="AE181" s="999"/>
    </row>
    <row r="182" spans="4:31" ht="12.75" customHeight="1">
      <c r="D182" s="244"/>
      <c r="E182" s="244"/>
      <c r="F182" s="244"/>
      <c r="P182" s="244"/>
      <c r="Q182" s="244"/>
      <c r="R182" s="244"/>
      <c r="S182" s="244"/>
      <c r="T182" s="260"/>
      <c r="U182" s="260"/>
      <c r="V182" s="260"/>
      <c r="AA182" s="132"/>
      <c r="AB182" s="1144"/>
      <c r="AC182" s="1001"/>
      <c r="AD182" s="1002"/>
      <c r="AE182" s="999"/>
    </row>
    <row r="183" spans="4:31" ht="12.75" customHeight="1">
      <c r="D183" s="244"/>
      <c r="E183" s="244"/>
      <c r="F183" s="244"/>
      <c r="P183" s="244"/>
      <c r="Q183" s="244"/>
      <c r="R183" s="244"/>
      <c r="S183" s="244"/>
      <c r="T183" s="260"/>
      <c r="U183" s="260"/>
      <c r="V183" s="260"/>
      <c r="AA183" s="128"/>
      <c r="AB183" s="1144"/>
      <c r="AC183" s="1001">
        <v>20</v>
      </c>
      <c r="AD183" s="1002">
        <v>15</v>
      </c>
      <c r="AE183" s="999"/>
    </row>
    <row r="184" spans="4:31" ht="15" customHeight="1">
      <c r="D184" s="244"/>
      <c r="E184" s="244"/>
      <c r="F184" s="244"/>
      <c r="P184" s="244"/>
      <c r="Q184" s="244"/>
      <c r="R184" s="244"/>
      <c r="S184" s="244"/>
      <c r="T184" s="260"/>
      <c r="U184" s="260"/>
      <c r="V184" s="260"/>
      <c r="AA184" s="126"/>
      <c r="AB184" s="1144"/>
      <c r="AC184" s="1001"/>
      <c r="AD184" s="1002"/>
      <c r="AE184" s="999"/>
    </row>
    <row r="185" spans="4:31" ht="15" customHeight="1">
      <c r="D185" s="244"/>
      <c r="E185" s="244"/>
      <c r="F185" s="244"/>
      <c r="P185" s="244"/>
      <c r="Q185" s="244"/>
      <c r="R185" s="244"/>
      <c r="S185" s="244"/>
      <c r="T185" s="260"/>
      <c r="U185" s="260"/>
      <c r="V185" s="260"/>
      <c r="AA185" s="129"/>
      <c r="AB185" s="1144"/>
      <c r="AC185" s="1001"/>
      <c r="AD185" s="1002"/>
      <c r="AE185" s="999"/>
    </row>
    <row r="186" spans="4:31" ht="12.75" customHeight="1">
      <c r="D186" s="244"/>
      <c r="E186" s="244"/>
      <c r="F186" s="244"/>
      <c r="P186" s="244"/>
      <c r="Q186" s="244"/>
      <c r="R186" s="244"/>
      <c r="S186" s="244"/>
      <c r="T186" s="260"/>
      <c r="U186" s="260"/>
      <c r="V186" s="260"/>
      <c r="AA186" s="131"/>
      <c r="AB186" s="1144"/>
      <c r="AC186" s="1001"/>
      <c r="AD186" s="1002"/>
      <c r="AE186" s="999"/>
    </row>
    <row r="187" spans="4:31" ht="15" customHeight="1">
      <c r="D187" s="244"/>
      <c r="E187" s="244"/>
      <c r="F187" s="244"/>
      <c r="P187" s="244"/>
      <c r="Q187" s="244"/>
      <c r="R187" s="244"/>
      <c r="S187" s="244"/>
      <c r="T187" s="260"/>
      <c r="U187" s="260"/>
      <c r="V187" s="260"/>
      <c r="AA187" s="125"/>
      <c r="AB187" s="1144"/>
      <c r="AC187" s="1001"/>
      <c r="AD187" s="1002"/>
      <c r="AE187" s="999"/>
    </row>
    <row r="188" spans="4:31" ht="15" customHeight="1">
      <c r="D188" s="244"/>
      <c r="E188" s="244"/>
      <c r="F188" s="244"/>
      <c r="P188" s="244"/>
      <c r="Q188" s="244"/>
      <c r="R188" s="244"/>
      <c r="S188" s="244"/>
      <c r="T188" s="260"/>
      <c r="U188" s="260"/>
      <c r="V188" s="260"/>
      <c r="AA188" s="127"/>
      <c r="AB188" s="1144"/>
      <c r="AC188" s="1001"/>
      <c r="AD188" s="1002"/>
      <c r="AE188" s="999"/>
    </row>
    <row r="189" spans="4:31" ht="12.75" customHeight="1">
      <c r="D189" s="244"/>
      <c r="E189" s="244"/>
      <c r="F189" s="244"/>
      <c r="P189" s="244"/>
      <c r="Q189" s="244"/>
      <c r="R189" s="244"/>
      <c r="S189" s="244"/>
      <c r="T189" s="260"/>
      <c r="U189" s="260"/>
      <c r="V189" s="260"/>
      <c r="AA189" s="132"/>
      <c r="AB189" s="1144"/>
      <c r="AC189" s="1001"/>
      <c r="AD189" s="1002"/>
      <c r="AE189" s="999"/>
    </row>
    <row r="190" spans="4:31" ht="12.75" customHeight="1">
      <c r="D190" s="244"/>
      <c r="E190" s="244"/>
      <c r="F190" s="244"/>
      <c r="P190" s="244"/>
      <c r="Q190" s="244"/>
      <c r="R190" s="244"/>
      <c r="S190" s="244"/>
      <c r="T190" s="260"/>
      <c r="U190" s="260"/>
      <c r="V190" s="260"/>
      <c r="AA190" s="128"/>
      <c r="AB190" s="1144"/>
      <c r="AC190" s="1001">
        <v>36</v>
      </c>
      <c r="AD190" s="1002">
        <v>15</v>
      </c>
      <c r="AE190" s="999"/>
    </row>
    <row r="191" spans="4:31" ht="15" customHeight="1">
      <c r="D191" s="244"/>
      <c r="E191" s="244"/>
      <c r="F191" s="244"/>
      <c r="P191" s="244"/>
      <c r="Q191" s="244"/>
      <c r="R191" s="244"/>
      <c r="S191" s="244"/>
      <c r="T191" s="260"/>
      <c r="U191" s="260"/>
      <c r="V191" s="260"/>
      <c r="AA191" s="126"/>
      <c r="AB191" s="1144"/>
      <c r="AC191" s="1001"/>
      <c r="AD191" s="1002"/>
      <c r="AE191" s="999"/>
    </row>
    <row r="192" spans="4:31" ht="15" customHeight="1">
      <c r="D192" s="244"/>
      <c r="E192" s="244"/>
      <c r="F192" s="244"/>
      <c r="P192" s="244"/>
      <c r="Q192" s="244"/>
      <c r="R192" s="244"/>
      <c r="S192" s="244"/>
      <c r="T192" s="260"/>
      <c r="U192" s="260"/>
      <c r="V192" s="260"/>
      <c r="AA192" s="129"/>
      <c r="AB192" s="1144"/>
      <c r="AC192" s="1001"/>
      <c r="AD192" s="1002"/>
      <c r="AE192" s="999"/>
    </row>
    <row r="193" spans="4:31" ht="12.75" customHeight="1">
      <c r="D193" s="244"/>
      <c r="E193" s="244"/>
      <c r="F193" s="244"/>
      <c r="P193" s="244"/>
      <c r="Q193" s="244"/>
      <c r="R193" s="244"/>
      <c r="S193" s="244"/>
      <c r="T193" s="260"/>
      <c r="U193" s="260"/>
      <c r="V193" s="260"/>
      <c r="AA193" s="131"/>
      <c r="AB193" s="1144"/>
      <c r="AC193" s="1001"/>
      <c r="AD193" s="1002"/>
      <c r="AE193" s="999"/>
    </row>
    <row r="194" spans="4:31" ht="15" customHeight="1">
      <c r="D194" s="244"/>
      <c r="E194" s="244"/>
      <c r="F194" s="244"/>
      <c r="P194" s="244"/>
      <c r="Q194" s="244"/>
      <c r="R194" s="244"/>
      <c r="S194" s="244"/>
      <c r="T194" s="260"/>
      <c r="U194" s="260"/>
      <c r="V194" s="260"/>
      <c r="AA194" s="125"/>
      <c r="AB194" s="1144"/>
      <c r="AC194" s="1001"/>
      <c r="AD194" s="1002"/>
      <c r="AE194" s="999"/>
    </row>
    <row r="195" spans="4:31" ht="15" customHeight="1">
      <c r="D195" s="244"/>
      <c r="E195" s="244"/>
      <c r="F195" s="244"/>
      <c r="P195" s="244"/>
      <c r="Q195" s="244"/>
      <c r="R195" s="244"/>
      <c r="S195" s="244"/>
      <c r="T195" s="260"/>
      <c r="U195" s="260"/>
      <c r="V195" s="260"/>
      <c r="AA195" s="127"/>
      <c r="AB195" s="1144"/>
      <c r="AC195" s="1001"/>
      <c r="AD195" s="1002"/>
      <c r="AE195" s="999"/>
    </row>
    <row r="196" spans="4:31" ht="12.75" customHeight="1">
      <c r="D196" s="244"/>
      <c r="E196" s="244"/>
      <c r="F196" s="244"/>
      <c r="P196" s="244"/>
      <c r="Q196" s="244"/>
      <c r="R196" s="244"/>
      <c r="S196" s="244"/>
      <c r="T196" s="260"/>
      <c r="U196" s="260"/>
      <c r="V196" s="260"/>
      <c r="AA196" s="132"/>
      <c r="AB196" s="1144"/>
      <c r="AC196" s="1001"/>
      <c r="AD196" s="1002"/>
      <c r="AE196" s="999"/>
    </row>
    <row r="197" spans="4:31" ht="12.75" customHeight="1">
      <c r="D197" s="244"/>
      <c r="E197" s="244"/>
      <c r="F197" s="244"/>
      <c r="P197" s="244"/>
      <c r="Q197" s="244"/>
      <c r="R197" s="244"/>
      <c r="S197" s="244"/>
      <c r="T197" s="260"/>
      <c r="U197" s="260"/>
      <c r="V197" s="260"/>
      <c r="AA197" s="128"/>
      <c r="AB197" s="1144"/>
      <c r="AC197" s="1001">
        <v>52</v>
      </c>
      <c r="AD197" s="1002">
        <v>15</v>
      </c>
      <c r="AE197" s="999"/>
    </row>
    <row r="198" spans="4:31" ht="15" customHeight="1">
      <c r="D198" s="244"/>
      <c r="E198" s="244"/>
      <c r="F198" s="244"/>
      <c r="P198" s="244"/>
      <c r="Q198" s="244"/>
      <c r="R198" s="244"/>
      <c r="S198" s="244"/>
      <c r="T198" s="260"/>
      <c r="U198" s="260"/>
      <c r="V198" s="260"/>
      <c r="AA198" s="126"/>
      <c r="AB198" s="1144"/>
      <c r="AC198" s="1001"/>
      <c r="AD198" s="1002"/>
      <c r="AE198" s="999"/>
    </row>
    <row r="199" spans="4:31" ht="15" customHeight="1">
      <c r="D199" s="244"/>
      <c r="E199" s="244"/>
      <c r="F199" s="244"/>
      <c r="P199" s="244"/>
      <c r="Q199" s="244"/>
      <c r="R199" s="244"/>
      <c r="S199" s="244"/>
      <c r="T199" s="260"/>
      <c r="U199" s="260"/>
      <c r="V199" s="260"/>
      <c r="AA199" s="129"/>
      <c r="AB199" s="1144"/>
      <c r="AC199" s="1001"/>
      <c r="AD199" s="1002"/>
      <c r="AE199" s="999"/>
    </row>
    <row r="200" spans="4:31" ht="12.75" customHeight="1">
      <c r="D200" s="244"/>
      <c r="E200" s="244"/>
      <c r="F200" s="244"/>
      <c r="P200" s="244"/>
      <c r="Q200" s="244"/>
      <c r="R200" s="244"/>
      <c r="S200" s="244"/>
      <c r="T200" s="260"/>
      <c r="U200" s="260"/>
      <c r="V200" s="260"/>
      <c r="AA200" s="131"/>
      <c r="AB200" s="1144"/>
      <c r="AC200" s="1001"/>
      <c r="AD200" s="1002"/>
      <c r="AE200" s="999"/>
    </row>
    <row r="201" spans="4:31" ht="15" customHeight="1">
      <c r="D201" s="244"/>
      <c r="E201" s="244"/>
      <c r="F201" s="244"/>
      <c r="P201" s="244"/>
      <c r="Q201" s="244"/>
      <c r="R201" s="244"/>
      <c r="S201" s="244"/>
      <c r="T201" s="260"/>
      <c r="U201" s="260"/>
      <c r="V201" s="260"/>
      <c r="AA201" s="125"/>
      <c r="AB201" s="1144"/>
      <c r="AC201" s="1001"/>
      <c r="AD201" s="1002"/>
      <c r="AE201" s="999"/>
    </row>
    <row r="202" spans="4:31" ht="15" customHeight="1">
      <c r="D202" s="244"/>
      <c r="E202" s="244"/>
      <c r="F202" s="244"/>
      <c r="P202" s="244"/>
      <c r="Q202" s="244"/>
      <c r="R202" s="244"/>
      <c r="S202" s="244"/>
      <c r="T202" s="260"/>
      <c r="U202" s="260"/>
      <c r="V202" s="260"/>
      <c r="AA202" s="127"/>
      <c r="AB202" s="1144"/>
      <c r="AC202" s="1001"/>
      <c r="AD202" s="1002"/>
      <c r="AE202" s="999"/>
    </row>
    <row r="203" spans="4:31" ht="12.75" customHeight="1">
      <c r="D203" s="244"/>
      <c r="E203" s="244"/>
      <c r="F203" s="244"/>
      <c r="P203" s="244"/>
      <c r="Q203" s="244"/>
      <c r="R203" s="244"/>
      <c r="S203" s="244"/>
      <c r="T203" s="260"/>
      <c r="U203" s="260"/>
      <c r="V203" s="260"/>
      <c r="AA203" s="132"/>
      <c r="AB203" s="1144"/>
      <c r="AC203" s="1001"/>
      <c r="AD203" s="1002"/>
      <c r="AE203" s="999"/>
    </row>
    <row r="204" spans="4:31" ht="12.75" customHeight="1">
      <c r="D204" s="244"/>
      <c r="E204" s="244"/>
      <c r="F204" s="244"/>
      <c r="P204" s="244"/>
      <c r="Q204" s="244"/>
      <c r="R204" s="244"/>
      <c r="S204" s="244"/>
      <c r="T204" s="260"/>
      <c r="U204" s="260"/>
      <c r="V204" s="260"/>
      <c r="AA204" s="128"/>
      <c r="AB204" s="1144"/>
      <c r="AC204" s="1001">
        <v>68</v>
      </c>
      <c r="AD204" s="1002">
        <v>15</v>
      </c>
      <c r="AE204" s="999"/>
    </row>
    <row r="205" spans="4:31" ht="15" customHeight="1">
      <c r="D205" s="244"/>
      <c r="E205" s="244"/>
      <c r="F205" s="244"/>
      <c r="P205" s="244"/>
      <c r="Q205" s="244"/>
      <c r="R205" s="244"/>
      <c r="S205" s="244"/>
      <c r="T205" s="260"/>
      <c r="U205" s="260"/>
      <c r="V205" s="260"/>
      <c r="AA205" s="126"/>
      <c r="AB205" s="1144"/>
      <c r="AC205" s="1001"/>
      <c r="AD205" s="1002"/>
      <c r="AE205" s="999"/>
    </row>
    <row r="206" spans="4:31" ht="15" customHeight="1">
      <c r="D206" s="244"/>
      <c r="E206" s="244"/>
      <c r="F206" s="244"/>
      <c r="P206" s="244"/>
      <c r="Q206" s="244"/>
      <c r="R206" s="244"/>
      <c r="S206" s="244"/>
      <c r="T206" s="260"/>
      <c r="U206" s="260"/>
      <c r="V206" s="260"/>
      <c r="AA206" s="129"/>
      <c r="AB206" s="1144"/>
      <c r="AC206" s="1001"/>
      <c r="AD206" s="1002"/>
      <c r="AE206" s="999"/>
    </row>
    <row r="207" spans="4:31" ht="12.75" customHeight="1">
      <c r="D207" s="244"/>
      <c r="E207" s="244"/>
      <c r="F207" s="244"/>
      <c r="P207" s="244"/>
      <c r="Q207" s="244"/>
      <c r="R207" s="244"/>
      <c r="S207" s="244"/>
      <c r="T207" s="260"/>
      <c r="U207" s="260"/>
      <c r="V207" s="260"/>
      <c r="AA207" s="131"/>
      <c r="AB207" s="1144"/>
      <c r="AC207" s="1001"/>
      <c r="AD207" s="1002"/>
      <c r="AE207" s="999"/>
    </row>
    <row r="208" spans="4:31" ht="15" customHeight="1">
      <c r="D208" s="244"/>
      <c r="E208" s="244"/>
      <c r="F208" s="244"/>
      <c r="P208" s="244"/>
      <c r="Q208" s="244"/>
      <c r="R208" s="244"/>
      <c r="S208" s="244"/>
      <c r="T208" s="260"/>
      <c r="U208" s="260"/>
      <c r="V208" s="260"/>
      <c r="AA208" s="125"/>
      <c r="AB208" s="1144"/>
      <c r="AC208" s="1001"/>
      <c r="AD208" s="1002"/>
      <c r="AE208" s="999"/>
    </row>
    <row r="209" spans="4:31" ht="15" customHeight="1">
      <c r="D209" s="244"/>
      <c r="E209" s="244"/>
      <c r="F209" s="244"/>
      <c r="P209" s="244"/>
      <c r="Q209" s="244"/>
      <c r="R209" s="244"/>
      <c r="S209" s="244"/>
      <c r="T209" s="260"/>
      <c r="U209" s="260"/>
      <c r="V209" s="260"/>
      <c r="AA209" s="127"/>
      <c r="AB209" s="1144"/>
      <c r="AC209" s="1001"/>
      <c r="AD209" s="1002"/>
      <c r="AE209" s="999"/>
    </row>
    <row r="210" spans="4:31" ht="12.75" customHeight="1">
      <c r="D210" s="244"/>
      <c r="E210" s="244"/>
      <c r="F210" s="244"/>
      <c r="P210" s="244"/>
      <c r="Q210" s="244"/>
      <c r="R210" s="244"/>
      <c r="S210" s="244"/>
      <c r="T210" s="260"/>
      <c r="U210" s="260"/>
      <c r="V210" s="260"/>
      <c r="AA210" s="132"/>
      <c r="AB210" s="1144"/>
      <c r="AC210" s="1001"/>
      <c r="AD210" s="1002"/>
      <c r="AE210" s="999"/>
    </row>
    <row r="211" spans="4:31" ht="12.75" customHeight="1">
      <c r="D211" s="244"/>
      <c r="E211" s="244"/>
      <c r="F211" s="244"/>
      <c r="P211" s="244"/>
      <c r="Q211" s="244"/>
      <c r="R211" s="244"/>
      <c r="S211" s="244"/>
      <c r="T211" s="260"/>
      <c r="U211" s="260"/>
      <c r="V211" s="260"/>
      <c r="AA211" s="128"/>
      <c r="AB211" s="1144"/>
      <c r="AC211" s="1001">
        <v>28</v>
      </c>
      <c r="AD211" s="1002">
        <v>19</v>
      </c>
      <c r="AE211" s="999"/>
    </row>
    <row r="212" spans="4:31" ht="15" customHeight="1">
      <c r="D212" s="244"/>
      <c r="E212" s="244"/>
      <c r="F212" s="244"/>
      <c r="P212" s="244"/>
      <c r="Q212" s="244"/>
      <c r="R212" s="244"/>
      <c r="S212" s="244"/>
      <c r="T212" s="260"/>
      <c r="U212" s="260"/>
      <c r="V212" s="260"/>
      <c r="AA212" s="126"/>
      <c r="AB212" s="1144"/>
      <c r="AC212" s="1001"/>
      <c r="AD212" s="1002"/>
      <c r="AE212" s="999"/>
    </row>
    <row r="213" spans="4:31" ht="15" customHeight="1">
      <c r="D213" s="244"/>
      <c r="E213" s="244"/>
      <c r="F213" s="244"/>
      <c r="P213" s="244"/>
      <c r="Q213" s="244"/>
      <c r="R213" s="244"/>
      <c r="S213" s="244"/>
      <c r="T213" s="260"/>
      <c r="U213" s="260"/>
      <c r="V213" s="260"/>
      <c r="AA213" s="129"/>
      <c r="AB213" s="1144"/>
      <c r="AC213" s="1001"/>
      <c r="AD213" s="1002"/>
      <c r="AE213" s="999"/>
    </row>
    <row r="214" spans="4:31" ht="12.75" customHeight="1">
      <c r="D214" s="244"/>
      <c r="E214" s="244"/>
      <c r="F214" s="244"/>
      <c r="P214" s="244"/>
      <c r="Q214" s="244"/>
      <c r="R214" s="244"/>
      <c r="S214" s="244"/>
      <c r="T214" s="260"/>
      <c r="U214" s="260"/>
      <c r="V214" s="260"/>
      <c r="AA214" s="131"/>
      <c r="AB214" s="1144"/>
      <c r="AC214" s="1001"/>
      <c r="AD214" s="1002"/>
      <c r="AE214" s="999"/>
    </row>
    <row r="215" spans="4:31" ht="15" customHeight="1">
      <c r="D215" s="244"/>
      <c r="E215" s="244"/>
      <c r="F215" s="244"/>
      <c r="P215" s="244"/>
      <c r="Q215" s="244"/>
      <c r="R215" s="244"/>
      <c r="S215" s="244"/>
      <c r="T215" s="260"/>
      <c r="U215" s="260"/>
      <c r="V215" s="260"/>
      <c r="AA215" s="125"/>
      <c r="AB215" s="1144"/>
      <c r="AC215" s="1001"/>
      <c r="AD215" s="1002"/>
      <c r="AE215" s="999"/>
    </row>
    <row r="216" spans="4:31" ht="15" customHeight="1">
      <c r="D216" s="244"/>
      <c r="E216" s="244"/>
      <c r="F216" s="244"/>
      <c r="P216" s="244"/>
      <c r="Q216" s="244"/>
      <c r="R216" s="244"/>
      <c r="S216" s="244"/>
      <c r="T216" s="260"/>
      <c r="U216" s="260"/>
      <c r="V216" s="260"/>
      <c r="AA216" s="127"/>
      <c r="AB216" s="1144"/>
      <c r="AC216" s="1001"/>
      <c r="AD216" s="1002"/>
      <c r="AE216" s="999"/>
    </row>
    <row r="217" spans="4:31" ht="12.75" customHeight="1">
      <c r="D217" s="244"/>
      <c r="E217" s="244"/>
      <c r="F217" s="244"/>
      <c r="P217" s="244"/>
      <c r="Q217" s="244"/>
      <c r="R217" s="244"/>
      <c r="S217" s="244"/>
      <c r="T217" s="260"/>
      <c r="U217" s="260"/>
      <c r="V217" s="260"/>
      <c r="AA217" s="132"/>
      <c r="AB217" s="1144"/>
      <c r="AC217" s="1001"/>
      <c r="AD217" s="1002"/>
      <c r="AE217" s="999"/>
    </row>
    <row r="218" spans="4:31" ht="12.75" customHeight="1">
      <c r="D218" s="244"/>
      <c r="E218" s="244"/>
      <c r="F218" s="244"/>
      <c r="P218" s="244"/>
      <c r="Q218" s="244"/>
      <c r="R218" s="244"/>
      <c r="S218" s="244"/>
      <c r="T218" s="260"/>
      <c r="U218" s="260"/>
      <c r="V218" s="260"/>
      <c r="AA218" s="128"/>
      <c r="AB218" s="1144"/>
      <c r="AC218" s="1001">
        <v>60</v>
      </c>
      <c r="AD218" s="1002">
        <v>19</v>
      </c>
      <c r="AE218" s="999"/>
    </row>
    <row r="219" spans="4:31" ht="15" customHeight="1">
      <c r="D219" s="244"/>
      <c r="E219" s="244"/>
      <c r="F219" s="244"/>
      <c r="P219" s="244"/>
      <c r="Q219" s="244"/>
      <c r="R219" s="244"/>
      <c r="S219" s="244"/>
      <c r="T219" s="260"/>
      <c r="U219" s="260"/>
      <c r="V219" s="260"/>
      <c r="AA219" s="126"/>
      <c r="AB219" s="1144"/>
      <c r="AC219" s="1001"/>
      <c r="AD219" s="1002"/>
      <c r="AE219" s="999"/>
    </row>
    <row r="220" spans="4:31" ht="15" customHeight="1">
      <c r="D220" s="244"/>
      <c r="E220" s="244"/>
      <c r="F220" s="244"/>
      <c r="P220" s="244"/>
      <c r="Q220" s="244"/>
      <c r="R220" s="244"/>
      <c r="S220" s="244"/>
      <c r="T220" s="260"/>
      <c r="U220" s="260"/>
      <c r="V220" s="260"/>
      <c r="AA220" s="129"/>
      <c r="AB220" s="1144"/>
      <c r="AC220" s="1001"/>
      <c r="AD220" s="1002"/>
      <c r="AE220" s="999"/>
    </row>
    <row r="221" spans="4:31" ht="12.75" customHeight="1">
      <c r="D221" s="244"/>
      <c r="E221" s="244"/>
      <c r="F221" s="244"/>
      <c r="P221" s="244"/>
      <c r="Q221" s="244"/>
      <c r="R221" s="244"/>
      <c r="S221" s="244"/>
      <c r="T221" s="260"/>
      <c r="U221" s="260"/>
      <c r="V221" s="260"/>
      <c r="AA221" s="131"/>
      <c r="AB221" s="1144"/>
      <c r="AC221" s="1001"/>
      <c r="AD221" s="1002"/>
      <c r="AE221" s="999"/>
    </row>
    <row r="222" spans="4:31" ht="15" customHeight="1">
      <c r="D222" s="244"/>
      <c r="E222" s="244"/>
      <c r="F222" s="244"/>
      <c r="P222" s="244"/>
      <c r="Q222" s="244"/>
      <c r="R222" s="244"/>
      <c r="S222" s="244"/>
      <c r="T222" s="260"/>
      <c r="U222" s="260"/>
      <c r="V222" s="260"/>
      <c r="AA222" s="125"/>
      <c r="AB222" s="1144"/>
      <c r="AC222" s="1001"/>
      <c r="AD222" s="1002"/>
      <c r="AE222" s="999"/>
    </row>
    <row r="223" spans="4:31" ht="15" customHeight="1">
      <c r="D223" s="244"/>
      <c r="E223" s="244"/>
      <c r="F223" s="244"/>
      <c r="P223" s="244"/>
      <c r="Q223" s="244"/>
      <c r="R223" s="244"/>
      <c r="S223" s="244"/>
      <c r="T223" s="260"/>
      <c r="U223" s="260"/>
      <c r="V223" s="260"/>
      <c r="AA223" s="127"/>
      <c r="AB223" s="1144"/>
      <c r="AC223" s="1001"/>
      <c r="AD223" s="1002"/>
      <c r="AE223" s="999"/>
    </row>
    <row r="224" spans="4:31" ht="12.75" customHeight="1">
      <c r="D224" s="244"/>
      <c r="E224" s="244"/>
      <c r="F224" s="244"/>
      <c r="P224" s="244"/>
      <c r="Q224" s="244"/>
      <c r="R224" s="244"/>
      <c r="S224" s="244"/>
      <c r="T224" s="260"/>
      <c r="U224" s="260"/>
      <c r="V224" s="260"/>
      <c r="AA224" s="132"/>
      <c r="AB224" s="1144"/>
      <c r="AC224" s="1001"/>
      <c r="AD224" s="1002"/>
      <c r="AE224" s="999"/>
    </row>
    <row r="225" spans="4:31" ht="12.75" customHeight="1">
      <c r="D225" s="244"/>
      <c r="E225" s="244"/>
      <c r="F225" s="244"/>
      <c r="P225" s="244"/>
      <c r="Q225" s="244"/>
      <c r="R225" s="244"/>
      <c r="S225" s="244"/>
      <c r="T225" s="260"/>
      <c r="U225" s="260"/>
      <c r="V225" s="260"/>
      <c r="AA225" s="128"/>
      <c r="AB225" s="1144"/>
      <c r="AC225" s="1001">
        <v>45</v>
      </c>
      <c r="AD225" s="1002">
        <v>23</v>
      </c>
      <c r="AE225" s="999"/>
    </row>
    <row r="226" spans="4:31" ht="15" customHeight="1">
      <c r="D226" s="244"/>
      <c r="E226" s="244"/>
      <c r="F226" s="244"/>
      <c r="P226" s="244"/>
      <c r="Q226" s="244"/>
      <c r="R226" s="244"/>
      <c r="S226" s="244"/>
      <c r="T226" s="260"/>
      <c r="U226" s="260"/>
      <c r="V226" s="260"/>
      <c r="AA226" s="126"/>
      <c r="AB226" s="1144"/>
      <c r="AC226" s="1001"/>
      <c r="AD226" s="1002"/>
      <c r="AE226" s="999"/>
    </row>
    <row r="227" spans="4:31" ht="15" customHeight="1">
      <c r="D227" s="244"/>
      <c r="E227" s="244"/>
      <c r="F227" s="244"/>
      <c r="P227" s="244"/>
      <c r="Q227" s="244"/>
      <c r="R227" s="244"/>
      <c r="S227" s="244"/>
      <c r="T227" s="260"/>
      <c r="U227" s="260"/>
      <c r="V227" s="260"/>
      <c r="AA227" s="129"/>
      <c r="AB227" s="1144"/>
      <c r="AC227" s="1001"/>
      <c r="AD227" s="1002"/>
      <c r="AE227" s="999"/>
    </row>
    <row r="228" spans="4:31" ht="12.75" customHeight="1">
      <c r="D228" s="244"/>
      <c r="E228" s="244"/>
      <c r="F228" s="244"/>
      <c r="P228" s="244"/>
      <c r="Q228" s="244"/>
      <c r="R228" s="244"/>
      <c r="S228" s="244"/>
      <c r="T228" s="260"/>
      <c r="U228" s="260"/>
      <c r="V228" s="260"/>
      <c r="AA228" s="131"/>
      <c r="AB228" s="1144"/>
      <c r="AC228" s="1001"/>
      <c r="AD228" s="1002"/>
      <c r="AE228" s="999"/>
    </row>
    <row r="229" spans="4:31" ht="15" customHeight="1">
      <c r="D229" s="244"/>
      <c r="E229" s="244"/>
      <c r="F229" s="244"/>
      <c r="P229" s="244"/>
      <c r="Q229" s="244"/>
      <c r="R229" s="244"/>
      <c r="S229" s="244"/>
      <c r="T229" s="260"/>
      <c r="U229" s="260"/>
      <c r="V229" s="260"/>
      <c r="AA229" s="125"/>
      <c r="AB229" s="1144"/>
      <c r="AC229" s="1001"/>
      <c r="AD229" s="1002"/>
      <c r="AE229" s="999"/>
    </row>
    <row r="230" spans="4:31" ht="15" customHeight="1">
      <c r="D230" s="244"/>
      <c r="E230" s="244"/>
      <c r="F230" s="244"/>
      <c r="P230" s="244"/>
      <c r="Q230" s="244"/>
      <c r="R230" s="244"/>
      <c r="S230" s="244"/>
      <c r="T230" s="260"/>
      <c r="U230" s="260"/>
      <c r="V230" s="260"/>
      <c r="AA230" s="127"/>
      <c r="AB230" s="1144"/>
      <c r="AC230" s="1001"/>
      <c r="AD230" s="1002"/>
      <c r="AE230" s="999"/>
    </row>
    <row r="231" spans="4:31" ht="12.75" customHeight="1">
      <c r="D231" s="244"/>
      <c r="E231" s="244"/>
      <c r="F231" s="244"/>
      <c r="P231" s="244"/>
      <c r="Q231" s="244"/>
      <c r="R231" s="244"/>
      <c r="S231" s="244"/>
      <c r="T231" s="260"/>
      <c r="U231" s="260"/>
      <c r="V231" s="260"/>
      <c r="AA231" s="132"/>
      <c r="AB231" s="1144"/>
      <c r="AC231" s="1001"/>
      <c r="AD231" s="1002"/>
      <c r="AE231" s="999"/>
    </row>
    <row r="232" spans="4:31" ht="12.75" customHeight="1">
      <c r="D232" s="244"/>
      <c r="E232" s="244"/>
      <c r="F232" s="244"/>
      <c r="P232" s="244"/>
      <c r="Q232" s="244"/>
      <c r="R232" s="244"/>
      <c r="S232" s="244"/>
      <c r="T232" s="260"/>
      <c r="U232" s="260"/>
      <c r="V232" s="260"/>
      <c r="AA232" s="128"/>
      <c r="AB232" s="1144"/>
      <c r="AC232" s="1001">
        <v>79</v>
      </c>
      <c r="AD232" s="1002">
        <v>7</v>
      </c>
      <c r="AE232" s="999"/>
    </row>
    <row r="233" spans="4:31" ht="15" customHeight="1">
      <c r="D233" s="244"/>
      <c r="E233" s="244"/>
      <c r="F233" s="244"/>
      <c r="P233" s="244"/>
      <c r="Q233" s="244"/>
      <c r="R233" s="244"/>
      <c r="S233" s="244"/>
      <c r="T233" s="260"/>
      <c r="U233" s="260"/>
      <c r="V233" s="260"/>
      <c r="AA233" s="126"/>
      <c r="AB233" s="1144"/>
      <c r="AC233" s="1001"/>
      <c r="AD233" s="1002"/>
      <c r="AE233" s="999"/>
    </row>
    <row r="234" spans="4:31" ht="15" customHeight="1">
      <c r="D234" s="244"/>
      <c r="E234" s="244"/>
      <c r="F234" s="244"/>
      <c r="P234" s="244"/>
      <c r="Q234" s="244"/>
      <c r="R234" s="244"/>
      <c r="S234" s="244"/>
      <c r="T234" s="260"/>
      <c r="U234" s="260"/>
      <c r="V234" s="260"/>
      <c r="AA234" s="129"/>
      <c r="AB234" s="1144"/>
      <c r="AC234" s="1001"/>
      <c r="AD234" s="1002"/>
      <c r="AE234" s="999"/>
    </row>
    <row r="235" spans="4:31" ht="12.75" customHeight="1">
      <c r="D235" s="244"/>
      <c r="E235" s="244"/>
      <c r="F235" s="244"/>
      <c r="P235" s="244"/>
      <c r="Q235" s="244"/>
      <c r="R235" s="244"/>
      <c r="S235" s="244"/>
      <c r="T235" s="260"/>
      <c r="U235" s="260"/>
      <c r="V235" s="260"/>
      <c r="AA235" s="131"/>
      <c r="AB235" s="1144"/>
      <c r="AC235" s="1001"/>
      <c r="AD235" s="1002"/>
      <c r="AE235" s="999"/>
    </row>
    <row r="236" spans="4:31" ht="15" customHeight="1">
      <c r="D236" s="244"/>
      <c r="E236" s="244"/>
      <c r="F236" s="244"/>
      <c r="P236" s="244"/>
      <c r="Q236" s="244"/>
      <c r="R236" s="244"/>
      <c r="S236" s="244"/>
      <c r="T236" s="260"/>
      <c r="U236" s="260"/>
      <c r="V236" s="260"/>
      <c r="AA236" s="125"/>
      <c r="AB236" s="1144"/>
      <c r="AC236" s="1001"/>
      <c r="AD236" s="1002"/>
      <c r="AE236" s="999"/>
    </row>
    <row r="237" spans="4:31" ht="15" customHeight="1">
      <c r="D237" s="244"/>
      <c r="E237" s="244"/>
      <c r="F237" s="244"/>
      <c r="P237" s="244"/>
      <c r="Q237" s="244"/>
      <c r="R237" s="244"/>
      <c r="S237" s="244"/>
      <c r="T237" s="260"/>
      <c r="U237" s="260"/>
      <c r="V237" s="260"/>
      <c r="AA237" s="127"/>
      <c r="AB237" s="1144"/>
      <c r="AC237" s="1001"/>
      <c r="AD237" s="1002"/>
      <c r="AE237" s="999"/>
    </row>
    <row r="238" spans="4:31" ht="12.75" customHeight="1">
      <c r="D238" s="244"/>
      <c r="E238" s="244"/>
      <c r="F238" s="244"/>
      <c r="P238" s="244"/>
      <c r="Q238" s="244"/>
      <c r="R238" s="244"/>
      <c r="S238" s="244"/>
      <c r="T238" s="260"/>
      <c r="U238" s="260"/>
      <c r="V238" s="260"/>
      <c r="AA238" s="132"/>
      <c r="AB238" s="1144"/>
      <c r="AC238" s="1001"/>
      <c r="AD238" s="1002"/>
      <c r="AE238" s="999"/>
    </row>
    <row r="239" spans="4:28" ht="12.75">
      <c r="D239" s="244"/>
      <c r="E239" s="244"/>
      <c r="F239" s="244"/>
      <c r="P239" s="244"/>
      <c r="Q239" s="244"/>
      <c r="R239" s="244"/>
      <c r="S239" s="244"/>
      <c r="T239" s="260"/>
      <c r="U239" s="260"/>
      <c r="V239" s="260"/>
      <c r="AB239" s="1081">
        <f>MAX(AB15:AB238)</f>
        <v>16</v>
      </c>
    </row>
    <row r="240" spans="4:28" ht="12.75">
      <c r="D240" s="244"/>
      <c r="E240" s="244"/>
      <c r="F240" s="244"/>
      <c r="P240" s="244"/>
      <c r="Q240" s="244"/>
      <c r="R240" s="244"/>
      <c r="S240" s="244"/>
      <c r="T240" s="260"/>
      <c r="U240" s="260"/>
      <c r="V240" s="260"/>
      <c r="AB240" s="1081"/>
    </row>
    <row r="241" spans="4:28" ht="12.75">
      <c r="D241" s="244"/>
      <c r="E241" s="244"/>
      <c r="F241" s="244"/>
      <c r="P241" s="244"/>
      <c r="Q241" s="244"/>
      <c r="R241" s="244"/>
      <c r="S241" s="244"/>
      <c r="T241" s="260"/>
      <c r="U241" s="260"/>
      <c r="V241" s="260"/>
      <c r="AB241" s="1081"/>
    </row>
    <row r="242" spans="4:28" ht="12.75">
      <c r="D242" s="244"/>
      <c r="E242" s="244"/>
      <c r="F242" s="244"/>
      <c r="P242" s="244"/>
      <c r="Q242" s="244"/>
      <c r="R242" s="244"/>
      <c r="S242" s="244"/>
      <c r="T242" s="260"/>
      <c r="U242" s="260"/>
      <c r="V242" s="260"/>
      <c r="AB242" s="1081"/>
    </row>
    <row r="243" spans="4:28" ht="12.75">
      <c r="D243" s="244"/>
      <c r="E243" s="244"/>
      <c r="F243" s="244"/>
      <c r="P243" s="244"/>
      <c r="Q243" s="244"/>
      <c r="R243" s="244"/>
      <c r="S243" s="244"/>
      <c r="T243" s="260"/>
      <c r="U243" s="260"/>
      <c r="V243" s="260"/>
      <c r="AB243" s="1081"/>
    </row>
    <row r="244" spans="4:28" ht="12.75">
      <c r="D244" s="244"/>
      <c r="E244" s="244"/>
      <c r="F244" s="244"/>
      <c r="P244" s="244"/>
      <c r="Q244" s="244"/>
      <c r="R244" s="244"/>
      <c r="S244" s="244"/>
      <c r="T244" s="260"/>
      <c r="U244" s="260"/>
      <c r="V244" s="260"/>
      <c r="AB244" s="1081"/>
    </row>
    <row r="245" spans="4:28" ht="12.75">
      <c r="D245" s="244"/>
      <c r="E245" s="244"/>
      <c r="F245" s="244"/>
      <c r="P245" s="244"/>
      <c r="Q245" s="244"/>
      <c r="R245" s="244"/>
      <c r="S245" s="244"/>
      <c r="T245" s="260"/>
      <c r="U245" s="260"/>
      <c r="V245" s="260"/>
      <c r="AB245" s="1081"/>
    </row>
  </sheetData>
  <sheetProtection sheet="1" objects="1" scenarios="1" selectLockedCells="1"/>
  <mergeCells count="409">
    <mergeCell ref="AC211:AC217"/>
    <mergeCell ref="AD211:AD217"/>
    <mergeCell ref="AC232:AC238"/>
    <mergeCell ref="AD232:AD238"/>
    <mergeCell ref="AC218:AC224"/>
    <mergeCell ref="AD218:AD224"/>
    <mergeCell ref="AC225:AC231"/>
    <mergeCell ref="AD225:AD231"/>
    <mergeCell ref="AC190:AC196"/>
    <mergeCell ref="AD190:AD196"/>
    <mergeCell ref="AC197:AC203"/>
    <mergeCell ref="AD197:AD203"/>
    <mergeCell ref="AC204:AC210"/>
    <mergeCell ref="AD204:AD210"/>
    <mergeCell ref="AC169:AC175"/>
    <mergeCell ref="AD169:AD175"/>
    <mergeCell ref="AC176:AC182"/>
    <mergeCell ref="AD176:AD182"/>
    <mergeCell ref="AC183:AC189"/>
    <mergeCell ref="AD183:AD189"/>
    <mergeCell ref="AC148:AC154"/>
    <mergeCell ref="AD148:AD154"/>
    <mergeCell ref="AC155:AC161"/>
    <mergeCell ref="AD155:AD161"/>
    <mergeCell ref="AC162:AC168"/>
    <mergeCell ref="AD162:AD168"/>
    <mergeCell ref="AC127:AC133"/>
    <mergeCell ref="AD127:AD133"/>
    <mergeCell ref="AC134:AC140"/>
    <mergeCell ref="AD134:AD140"/>
    <mergeCell ref="AC141:AC147"/>
    <mergeCell ref="AD141:AD147"/>
    <mergeCell ref="AC106:AC112"/>
    <mergeCell ref="AD106:AD112"/>
    <mergeCell ref="AC113:AC119"/>
    <mergeCell ref="AD113:AD119"/>
    <mergeCell ref="AC120:AC126"/>
    <mergeCell ref="AD120:AD126"/>
    <mergeCell ref="AC85:AC91"/>
    <mergeCell ref="AD85:AD91"/>
    <mergeCell ref="AC92:AC98"/>
    <mergeCell ref="AD92:AD98"/>
    <mergeCell ref="AC99:AC105"/>
    <mergeCell ref="AD99:AD105"/>
    <mergeCell ref="AC64:AC70"/>
    <mergeCell ref="AD64:AD70"/>
    <mergeCell ref="AC71:AC77"/>
    <mergeCell ref="AD71:AD77"/>
    <mergeCell ref="AC78:AC84"/>
    <mergeCell ref="AD78:AD84"/>
    <mergeCell ref="AC43:AC49"/>
    <mergeCell ref="AD43:AD49"/>
    <mergeCell ref="AC50:AC56"/>
    <mergeCell ref="AD50:AD56"/>
    <mergeCell ref="AC57:AC63"/>
    <mergeCell ref="AD57:AD63"/>
    <mergeCell ref="AC22:AC28"/>
    <mergeCell ref="AD22:AD28"/>
    <mergeCell ref="AC29:AC35"/>
    <mergeCell ref="AD29:AD35"/>
    <mergeCell ref="AC36:AC42"/>
    <mergeCell ref="AD36:AD42"/>
    <mergeCell ref="AB190:AB196"/>
    <mergeCell ref="AB197:AB203"/>
    <mergeCell ref="AB204:AB210"/>
    <mergeCell ref="AB239:AB245"/>
    <mergeCell ref="AB211:AB217"/>
    <mergeCell ref="AB218:AB224"/>
    <mergeCell ref="AB225:AB231"/>
    <mergeCell ref="AB232:AB238"/>
    <mergeCell ref="AB148:AB154"/>
    <mergeCell ref="AB155:AB161"/>
    <mergeCell ref="AB162:AB168"/>
    <mergeCell ref="AB169:AB175"/>
    <mergeCell ref="AB176:AB182"/>
    <mergeCell ref="AB183:AB189"/>
    <mergeCell ref="AB106:AB112"/>
    <mergeCell ref="AB113:AB119"/>
    <mergeCell ref="AB120:AB126"/>
    <mergeCell ref="AB127:AB133"/>
    <mergeCell ref="AB134:AB140"/>
    <mergeCell ref="AB141:AB147"/>
    <mergeCell ref="AB64:AB70"/>
    <mergeCell ref="AB71:AB77"/>
    <mergeCell ref="AB78:AB84"/>
    <mergeCell ref="AB85:AB91"/>
    <mergeCell ref="AB92:AB98"/>
    <mergeCell ref="AB99:AB105"/>
    <mergeCell ref="AB22:AB28"/>
    <mergeCell ref="AB29:AB35"/>
    <mergeCell ref="AB36:AB42"/>
    <mergeCell ref="AB43:AB49"/>
    <mergeCell ref="AB50:AB56"/>
    <mergeCell ref="AB57:AB63"/>
    <mergeCell ref="AF9:AF10"/>
    <mergeCell ref="AC9:AC10"/>
    <mergeCell ref="AD9:AD10"/>
    <mergeCell ref="AB15:AB21"/>
    <mergeCell ref="AC15:AC21"/>
    <mergeCell ref="AD15:AD21"/>
    <mergeCell ref="AE15:AE21"/>
    <mergeCell ref="A8:A10"/>
    <mergeCell ref="B8:B10"/>
    <mergeCell ref="C8:C10"/>
    <mergeCell ref="D8:D10"/>
    <mergeCell ref="T6:W6"/>
    <mergeCell ref="H5:L5"/>
    <mergeCell ref="N5:R5"/>
    <mergeCell ref="T5:V5"/>
    <mergeCell ref="E6:F6"/>
    <mergeCell ref="H6:J6"/>
    <mergeCell ref="E8:E10"/>
    <mergeCell ref="F8:F10"/>
    <mergeCell ref="Q9:T10"/>
    <mergeCell ref="D1:T1"/>
    <mergeCell ref="D2:T2"/>
    <mergeCell ref="D3:T3"/>
    <mergeCell ref="D4:T4"/>
    <mergeCell ref="L6:N6"/>
    <mergeCell ref="P6:R6"/>
    <mergeCell ref="E11:E12"/>
    <mergeCell ref="F11:F12"/>
    <mergeCell ref="G12:I13"/>
    <mergeCell ref="J12:J13"/>
    <mergeCell ref="D7:T7"/>
    <mergeCell ref="U9:X10"/>
    <mergeCell ref="I10:L10"/>
    <mergeCell ref="M10:P10"/>
    <mergeCell ref="I9:L9"/>
    <mergeCell ref="M9:P9"/>
    <mergeCell ref="A11:A12"/>
    <mergeCell ref="B11:B12"/>
    <mergeCell ref="C11:C12"/>
    <mergeCell ref="D11:D12"/>
    <mergeCell ref="T12:W12"/>
    <mergeCell ref="E13:E14"/>
    <mergeCell ref="F13:F14"/>
    <mergeCell ref="L13:N13"/>
    <mergeCell ref="P13:R13"/>
    <mergeCell ref="T13:W13"/>
    <mergeCell ref="H14:J14"/>
    <mergeCell ref="H15:J15"/>
    <mergeCell ref="A13:A14"/>
    <mergeCell ref="B13:B14"/>
    <mergeCell ref="C13:C14"/>
    <mergeCell ref="D13:D14"/>
    <mergeCell ref="T14:W14"/>
    <mergeCell ref="P15:R15"/>
    <mergeCell ref="T15:W15"/>
    <mergeCell ref="N14:N15"/>
    <mergeCell ref="P14:R14"/>
    <mergeCell ref="L12:N12"/>
    <mergeCell ref="P12:R12"/>
    <mergeCell ref="K14:M15"/>
    <mergeCell ref="E15:E16"/>
    <mergeCell ref="F15:F16"/>
    <mergeCell ref="E17:E18"/>
    <mergeCell ref="F17:F18"/>
    <mergeCell ref="A15:A16"/>
    <mergeCell ref="B15:B16"/>
    <mergeCell ref="C15:C16"/>
    <mergeCell ref="D15:D16"/>
    <mergeCell ref="J16:J17"/>
    <mergeCell ref="L16:N16"/>
    <mergeCell ref="P16:R16"/>
    <mergeCell ref="G16:I17"/>
    <mergeCell ref="T16:W16"/>
    <mergeCell ref="L17:N17"/>
    <mergeCell ref="P17:R17"/>
    <mergeCell ref="T17:W17"/>
    <mergeCell ref="E19:E20"/>
    <mergeCell ref="A17:A18"/>
    <mergeCell ref="B17:B18"/>
    <mergeCell ref="C17:C18"/>
    <mergeCell ref="D17:D18"/>
    <mergeCell ref="A19:A20"/>
    <mergeCell ref="B19:B20"/>
    <mergeCell ref="C19:C20"/>
    <mergeCell ref="D19:D20"/>
    <mergeCell ref="F19:F20"/>
    <mergeCell ref="H19:J19"/>
    <mergeCell ref="L19:N19"/>
    <mergeCell ref="T18:W18"/>
    <mergeCell ref="H18:J18"/>
    <mergeCell ref="L18:N18"/>
    <mergeCell ref="O18:Q19"/>
    <mergeCell ref="R18:R19"/>
    <mergeCell ref="T19:W19"/>
    <mergeCell ref="G20:I21"/>
    <mergeCell ref="J20:J21"/>
    <mergeCell ref="L20:N20"/>
    <mergeCell ref="P20:R20"/>
    <mergeCell ref="T20:W20"/>
    <mergeCell ref="L21:N21"/>
    <mergeCell ref="P21:R21"/>
    <mergeCell ref="T21:W21"/>
    <mergeCell ref="E21:E22"/>
    <mergeCell ref="F21:F22"/>
    <mergeCell ref="E23:E24"/>
    <mergeCell ref="F23:F24"/>
    <mergeCell ref="A21:A22"/>
    <mergeCell ref="B21:B22"/>
    <mergeCell ref="C21:C22"/>
    <mergeCell ref="D21:D22"/>
    <mergeCell ref="T22:W22"/>
    <mergeCell ref="H23:J23"/>
    <mergeCell ref="P23:R23"/>
    <mergeCell ref="T23:W23"/>
    <mergeCell ref="H22:J22"/>
    <mergeCell ref="K22:M23"/>
    <mergeCell ref="N22:N23"/>
    <mergeCell ref="P22:R22"/>
    <mergeCell ref="E25:E26"/>
    <mergeCell ref="A23:A24"/>
    <mergeCell ref="B23:B24"/>
    <mergeCell ref="C23:C24"/>
    <mergeCell ref="D23:D24"/>
    <mergeCell ref="A25:A26"/>
    <mergeCell ref="B25:B26"/>
    <mergeCell ref="C25:C26"/>
    <mergeCell ref="D25:D26"/>
    <mergeCell ref="F25:F26"/>
    <mergeCell ref="L25:N25"/>
    <mergeCell ref="P25:R25"/>
    <mergeCell ref="T24:W24"/>
    <mergeCell ref="G24:I25"/>
    <mergeCell ref="J24:J25"/>
    <mergeCell ref="L24:N24"/>
    <mergeCell ref="P24:R24"/>
    <mergeCell ref="T25:W25"/>
    <mergeCell ref="H26:J26"/>
    <mergeCell ref="L26:N26"/>
    <mergeCell ref="P26:R26"/>
    <mergeCell ref="S26:W27"/>
    <mergeCell ref="H27:J27"/>
    <mergeCell ref="L27:N27"/>
    <mergeCell ref="P27:R27"/>
    <mergeCell ref="A27:A28"/>
    <mergeCell ref="B27:B28"/>
    <mergeCell ref="C27:C28"/>
    <mergeCell ref="D27:D28"/>
    <mergeCell ref="T28:W28"/>
    <mergeCell ref="L29:N29"/>
    <mergeCell ref="P29:R29"/>
    <mergeCell ref="T29:W29"/>
    <mergeCell ref="E29:E30"/>
    <mergeCell ref="F29:F30"/>
    <mergeCell ref="G28:I29"/>
    <mergeCell ref="J28:J29"/>
    <mergeCell ref="L28:N28"/>
    <mergeCell ref="P28:R28"/>
    <mergeCell ref="E27:E28"/>
    <mergeCell ref="F27:F28"/>
    <mergeCell ref="P30:R30"/>
    <mergeCell ref="P31:R31"/>
    <mergeCell ref="A29:A30"/>
    <mergeCell ref="B29:B30"/>
    <mergeCell ref="C29:C30"/>
    <mergeCell ref="D29:D30"/>
    <mergeCell ref="A31:A32"/>
    <mergeCell ref="B31:B32"/>
    <mergeCell ref="C31:C32"/>
    <mergeCell ref="D31:D32"/>
    <mergeCell ref="F31:F32"/>
    <mergeCell ref="H31:J31"/>
    <mergeCell ref="H34:J34"/>
    <mergeCell ref="E31:E32"/>
    <mergeCell ref="T30:W30"/>
    <mergeCell ref="T31:W31"/>
    <mergeCell ref="T32:W32"/>
    <mergeCell ref="H30:J30"/>
    <mergeCell ref="K30:M31"/>
    <mergeCell ref="N30:N31"/>
    <mergeCell ref="L32:N32"/>
    <mergeCell ref="P32:R32"/>
    <mergeCell ref="T34:W34"/>
    <mergeCell ref="T35:W35"/>
    <mergeCell ref="L34:N34"/>
    <mergeCell ref="R34:R35"/>
    <mergeCell ref="O34:Q35"/>
    <mergeCell ref="L33:N33"/>
    <mergeCell ref="P33:R33"/>
    <mergeCell ref="E35:E36"/>
    <mergeCell ref="F35:F36"/>
    <mergeCell ref="L36:N36"/>
    <mergeCell ref="P36:R36"/>
    <mergeCell ref="T36:W36"/>
    <mergeCell ref="T33:W33"/>
    <mergeCell ref="E33:E34"/>
    <mergeCell ref="F33:F34"/>
    <mergeCell ref="G32:I33"/>
    <mergeCell ref="J32:J33"/>
    <mergeCell ref="P37:R37"/>
    <mergeCell ref="J36:J37"/>
    <mergeCell ref="L37:N37"/>
    <mergeCell ref="E37:E38"/>
    <mergeCell ref="A35:A36"/>
    <mergeCell ref="B35:B36"/>
    <mergeCell ref="H35:J35"/>
    <mergeCell ref="L35:N35"/>
    <mergeCell ref="C35:C36"/>
    <mergeCell ref="D35:D36"/>
    <mergeCell ref="F37:F38"/>
    <mergeCell ref="C33:C34"/>
    <mergeCell ref="T37:W37"/>
    <mergeCell ref="H38:J38"/>
    <mergeCell ref="K38:M39"/>
    <mergeCell ref="N38:N39"/>
    <mergeCell ref="P38:R38"/>
    <mergeCell ref="T38:W38"/>
    <mergeCell ref="H39:J39"/>
    <mergeCell ref="G36:I37"/>
    <mergeCell ref="A33:A34"/>
    <mergeCell ref="B33:B34"/>
    <mergeCell ref="A37:A38"/>
    <mergeCell ref="B37:B38"/>
    <mergeCell ref="C37:C38"/>
    <mergeCell ref="D37:D38"/>
    <mergeCell ref="D33:D34"/>
    <mergeCell ref="A39:A40"/>
    <mergeCell ref="B39:B40"/>
    <mergeCell ref="C39:C40"/>
    <mergeCell ref="D39:D40"/>
    <mergeCell ref="E39:E40"/>
    <mergeCell ref="F39:F40"/>
    <mergeCell ref="T39:W39"/>
    <mergeCell ref="G40:I41"/>
    <mergeCell ref="J40:J41"/>
    <mergeCell ref="L40:N40"/>
    <mergeCell ref="P40:R40"/>
    <mergeCell ref="T40:W40"/>
    <mergeCell ref="L41:N41"/>
    <mergeCell ref="P41:R41"/>
    <mergeCell ref="T41:W41"/>
    <mergeCell ref="P39:R39"/>
    <mergeCell ref="E41:E42"/>
    <mergeCell ref="F41:F42"/>
    <mergeCell ref="H43:I43"/>
    <mergeCell ref="N43:N44"/>
    <mergeCell ref="A41:A42"/>
    <mergeCell ref="B41:B42"/>
    <mergeCell ref="C41:C42"/>
    <mergeCell ref="D41:D42"/>
    <mergeCell ref="P43:T44"/>
    <mergeCell ref="H42:J42"/>
    <mergeCell ref="L42:N42"/>
    <mergeCell ref="P42:R42"/>
    <mergeCell ref="T42:W42"/>
    <mergeCell ref="U43:W44"/>
    <mergeCell ref="O43:O44"/>
    <mergeCell ref="P45:T45"/>
    <mergeCell ref="U45:W45"/>
    <mergeCell ref="D46:F47"/>
    <mergeCell ref="L46:L47"/>
    <mergeCell ref="P46:T46"/>
    <mergeCell ref="U46:W46"/>
    <mergeCell ref="D44:F45"/>
    <mergeCell ref="H44:J44"/>
    <mergeCell ref="G45:I46"/>
    <mergeCell ref="J45:J46"/>
    <mergeCell ref="U51:W51"/>
    <mergeCell ref="H47:J47"/>
    <mergeCell ref="P47:T47"/>
    <mergeCell ref="U47:W47"/>
    <mergeCell ref="H48:J48"/>
    <mergeCell ref="P48:T48"/>
    <mergeCell ref="U48:W48"/>
    <mergeCell ref="P49:T49"/>
    <mergeCell ref="F53:J53"/>
    <mergeCell ref="U49:W49"/>
    <mergeCell ref="F50:J50"/>
    <mergeCell ref="P50:T50"/>
    <mergeCell ref="U50:W50"/>
    <mergeCell ref="F52:J52"/>
    <mergeCell ref="P52:T52"/>
    <mergeCell ref="U52:W52"/>
    <mergeCell ref="F51:J51"/>
    <mergeCell ref="P51:T51"/>
    <mergeCell ref="AE50:AE56"/>
    <mergeCell ref="AE57:AE63"/>
    <mergeCell ref="AE64:AE70"/>
    <mergeCell ref="AE71:AE77"/>
    <mergeCell ref="AE22:AE28"/>
    <mergeCell ref="AE29:AE35"/>
    <mergeCell ref="AE36:AE42"/>
    <mergeCell ref="AE43:AE49"/>
    <mergeCell ref="AE106:AE112"/>
    <mergeCell ref="AE113:AE119"/>
    <mergeCell ref="AE120:AE126"/>
    <mergeCell ref="AE127:AE133"/>
    <mergeCell ref="AE78:AE84"/>
    <mergeCell ref="AE85:AE91"/>
    <mergeCell ref="AE92:AE98"/>
    <mergeCell ref="AE99:AE105"/>
    <mergeCell ref="AE162:AE168"/>
    <mergeCell ref="AE169:AE175"/>
    <mergeCell ref="AE176:AE182"/>
    <mergeCell ref="AE183:AE189"/>
    <mergeCell ref="AE134:AE140"/>
    <mergeCell ref="AE141:AE147"/>
    <mergeCell ref="AE148:AE154"/>
    <mergeCell ref="AE155:AE161"/>
    <mergeCell ref="AE218:AE224"/>
    <mergeCell ref="AE225:AE231"/>
    <mergeCell ref="AE232:AE238"/>
    <mergeCell ref="AE190:AE196"/>
    <mergeCell ref="AE197:AE203"/>
    <mergeCell ref="AE204:AE210"/>
    <mergeCell ref="AE211:AE217"/>
  </mergeCells>
  <conditionalFormatting sqref="C11:C42">
    <cfRule type="expression" priority="1" dxfId="288" stopIfTrue="1">
      <formula>AND(C11&lt;&gt;"Х",C11&lt;&gt;"х",COUNTIF($C$11:$C$74,C11)&gt;1)</formula>
    </cfRule>
  </conditionalFormatting>
  <conditionalFormatting sqref="G14 G18 G22 G26 G30 G34 G38 G42 S28 K32 K16 K24 K40 O20 O36">
    <cfRule type="cellIs" priority="2" dxfId="289" operator="notEqual" stopIfTrue="1">
      <formula>0</formula>
    </cfRule>
  </conditionalFormatting>
  <conditionalFormatting sqref="D11:D12 D19:D20 D33:D34 D41:D42">
    <cfRule type="expression" priority="3" dxfId="287" stopIfTrue="1">
      <formula>COUNTIF($P$45:$T$48,D11)&gt;0</formula>
    </cfRule>
  </conditionalFormatting>
  <conditionalFormatting sqref="E11:E12 E19:E20 E33:E34 E41:E42">
    <cfRule type="expression" priority="4" dxfId="287" stopIfTrue="1">
      <formula>COUNTIF($O$45:$T$48,D11)&gt;0</formula>
    </cfRule>
  </conditionalFormatting>
  <conditionalFormatting sqref="A11:A12 A19:A20 A33:A34 A41:A42">
    <cfRule type="expression" priority="5" dxfId="287" stopIfTrue="1">
      <formula>AND($A$11&lt;&gt;"ДИ",COUNTIF($O$45:$T$48,D11)&gt;0)</formula>
    </cfRule>
  </conditionalFormatting>
  <conditionalFormatting sqref="AA200 AA207 AA214 AA221 AA144 AA235 AA88 AA81 AA74 AA186 AA228 AA193 AA137 AA130 AA116 AA109 AA102 AA95 AA179 AA172 AA165 AA158 AA151 AA46 AA39 AA32 AA18 AA25 AA53 AA67 AA60 AA123">
    <cfRule type="cellIs" priority="6" dxfId="0" operator="notEqual" stopIfTrue="1">
      <formula>"против"</formula>
    </cfRule>
  </conditionalFormatting>
  <conditionalFormatting sqref="AA201 AA208 AA236 AA166 AA215 AA222 AA89 AA82 AA229 AA187 AA194 AA75 AA138 AA131 AA96 AA103 AA110 AA117 AA180 AA173 AA145 AA152 AA159 AA47 AA40 AA26 AA19 AA33 AA54 AA61 AA68 AA124">
    <cfRule type="expression" priority="7" dxfId="0" stopIfTrue="1">
      <formula>AA18&lt;&gt;"против"</formula>
    </cfRule>
  </conditionalFormatting>
  <conditionalFormatting sqref="AA234 AA178 AA199 AA206 AA213 AA220 AA227 AA185 AA192 AA73 AA80 AA87 AA94 AA101 AA108 AA115 AA129 AA136 AA143 AA150 AA157 AA164 AA171 AA24 AA17 AA31 AA38 AA45 AA52 AA59 AA66 AA122">
    <cfRule type="expression" priority="8" dxfId="0" stopIfTrue="1">
      <formula>AA18&lt;&gt;"против"</formula>
    </cfRule>
  </conditionalFormatting>
  <conditionalFormatting sqref="AA177 AA184 AA198 AA205 AA212 AA219 AA226 AA233 AA191 AA79 AA86 AA93 AA100 AA107 AA114 AA121 AA128 AA135 AA142 AA149 AA156 AA163 AA170 AA16 AA23 AA30 AA37 AA44 AA51 AA58 AA65 AA72">
    <cfRule type="expression" priority="9" dxfId="0" stopIfTrue="1">
      <formula>AA18&lt;&gt;"против"</formula>
    </cfRule>
  </conditionalFormatting>
  <conditionalFormatting sqref="AA139 AA188 AA202 AA209 AA216 AA223 AA230 AA195 AA83 AA90 AA104 AA111 AA118 AA125 AA132 AA146 AA153 AA160 AA167 AA174 AA181 AA237 AA97 AA20 AA27 AA34 AA41 AA48 AA62 AA69 AA76 AA55">
    <cfRule type="expression" priority="10" dxfId="0" stopIfTrue="1">
      <formula>AA18&lt;&gt;"против"</formula>
    </cfRule>
  </conditionalFormatting>
  <conditionalFormatting sqref="G44:I44 J44:J46">
    <cfRule type="expression" priority="11" dxfId="291" stopIfTrue="1">
      <formula>$C$62=TRUE</formula>
    </cfRule>
  </conditionalFormatting>
  <conditionalFormatting sqref="G45:I46 H47:J48 D48:G48">
    <cfRule type="expression" priority="12" dxfId="291" stopIfTrue="1">
      <formula>$C$100=TRUE</formula>
    </cfRule>
  </conditionalFormatting>
  <conditionalFormatting sqref="G47">
    <cfRule type="expression" priority="13" dxfId="291" stopIfTrue="1">
      <formula>$C$100=TRUE</formula>
    </cfRule>
    <cfRule type="cellIs" priority="14" dxfId="16" operator="notEqual" stopIfTrue="1">
      <formula>0</formula>
    </cfRule>
  </conditionalFormatting>
  <conditionalFormatting sqref="L46:L47">
    <cfRule type="expression" priority="15" dxfId="292" stopIfTrue="1">
      <formula>$C$100=TRUE</formula>
    </cfRule>
  </conditionalFormatting>
  <conditionalFormatting sqref="D44:F45">
    <cfRule type="expression" priority="16" dxfId="291" stopIfTrue="1">
      <formula>$C$100=TRUE</formula>
    </cfRule>
    <cfRule type="expression" priority="17" dxfId="290" stopIfTrue="1">
      <formula>$O$20=0</formula>
    </cfRule>
  </conditionalFormatting>
  <conditionalFormatting sqref="D46:F47">
    <cfRule type="expression" priority="18" dxfId="291" stopIfTrue="1">
      <formula>$C$100=TRUE</formula>
    </cfRule>
    <cfRule type="expression" priority="19" dxfId="289" stopIfTrue="1">
      <formula>$O$36=0</formula>
    </cfRule>
  </conditionalFormatting>
  <conditionalFormatting sqref="O34:Q35">
    <cfRule type="expression" priority="20" dxfId="287" stopIfTrue="1">
      <formula>COUNTIF($O$45:$T$48,O34)&gt;0</formula>
    </cfRule>
    <cfRule type="expression" priority="21" dxfId="290" stopIfTrue="1">
      <formula>$O$36=0</formula>
    </cfRule>
  </conditionalFormatting>
  <conditionalFormatting sqref="G40:I41 G16:I17 G20:I21 G24:I25 G28:I29 G32:I33 G36:I37 G12:I13">
    <cfRule type="expression" priority="22" dxfId="287" stopIfTrue="1">
      <formula>COUNTIF($O$45:$T$48,G12)&gt;0</formula>
    </cfRule>
    <cfRule type="expression" priority="23" dxfId="290" stopIfTrue="1">
      <formula>$G14=0</formula>
    </cfRule>
  </conditionalFormatting>
  <conditionalFormatting sqref="K14:M15 K22:M23 K30:M31 K38:M39">
    <cfRule type="expression" priority="24" dxfId="287" stopIfTrue="1">
      <formula>COUNTIF($O$45:$T$48,K14)&gt;0</formula>
    </cfRule>
    <cfRule type="expression" priority="25" dxfId="290" stopIfTrue="1">
      <formula>$K16=0</formula>
    </cfRule>
  </conditionalFormatting>
  <conditionalFormatting sqref="S26:W27">
    <cfRule type="expression" priority="26" dxfId="290" stopIfTrue="1">
      <formula>$S28=0</formula>
    </cfRule>
    <cfRule type="expression" priority="27" dxfId="287" stopIfTrue="1">
      <formula>COUNTIF($O$45:$T$48,O34)&gt;0</formula>
    </cfRule>
  </conditionalFormatting>
  <conditionalFormatting sqref="O18:Q19">
    <cfRule type="expression" priority="28" dxfId="287" stopIfTrue="1">
      <formula>COUNTIF($O$45:$T$48,O18)&gt;0</formula>
    </cfRule>
    <cfRule type="expression" priority="29" dxfId="290" stopIfTrue="1">
      <formula>$O$20=0</formula>
    </cfRule>
  </conditionalFormatting>
  <printOptions horizontalCentered="1"/>
  <pageMargins left="0.42" right="0.15" top="0.45" bottom="0.07874015748031496" header="0" footer="0"/>
  <pageSetup fitToHeight="1" fitToWidth="1" horizontalDpi="600" verticalDpi="600" orientation="portrait" paperSize="9" scale="77" r:id="rId2"/>
  <legacyDrawing r:id="rId1"/>
</worksheet>
</file>

<file path=xl/worksheets/sheet16.xml><?xml version="1.0" encoding="utf-8"?>
<worksheet xmlns="http://schemas.openxmlformats.org/spreadsheetml/2006/main" xmlns:r="http://schemas.openxmlformats.org/officeDocument/2006/relationships">
  <sheetPr codeName="Лист16">
    <pageSetUpPr fitToPage="1"/>
  </sheetPr>
  <dimension ref="A1:AE338"/>
  <sheetViews>
    <sheetView showGridLines="0" showRowColHeaders="0" zoomScalePageLayoutView="0" workbookViewId="0" topLeftCell="A1">
      <pane ySplit="12" topLeftCell="A13" activePane="bottomLeft" state="frozen"/>
      <selection pane="topLeft" activeCell="O50" sqref="O50:R52"/>
      <selection pane="bottomLeft" activeCell="A1" sqref="A1"/>
    </sheetView>
  </sheetViews>
  <sheetFormatPr defaultColWidth="7.125" defaultRowHeight="12" customHeight="1"/>
  <cols>
    <col min="1" max="1" width="4.75390625" style="144" customWidth="1"/>
    <col min="2" max="2" width="1.75390625" style="144" customWidth="1"/>
    <col min="3" max="3" width="12.75390625" style="155" customWidth="1"/>
    <col min="4" max="4" width="4.75390625" style="155" customWidth="1"/>
    <col min="5" max="5" width="1.75390625" style="155" customWidth="1"/>
    <col min="6" max="6" width="12.75390625" style="155" customWidth="1"/>
    <col min="7" max="7" width="4.75390625" style="144" customWidth="1"/>
    <col min="8" max="8" width="1.75390625" style="144" customWidth="1"/>
    <col min="9" max="9" width="12.75390625" style="144" customWidth="1"/>
    <col min="10" max="10" width="4.75390625" style="152" customWidth="1"/>
    <col min="11" max="11" width="1.75390625" style="152" customWidth="1"/>
    <col min="12" max="12" width="10.625" style="144" customWidth="1"/>
    <col min="13" max="13" width="7.25390625" style="144" customWidth="1"/>
    <col min="14" max="14" width="1.75390625" style="144" customWidth="1"/>
    <col min="15" max="15" width="7.125" style="144" customWidth="1"/>
    <col min="16" max="16" width="8.625" style="144" customWidth="1"/>
    <col min="17" max="17" width="6.00390625" style="144" customWidth="1"/>
    <col min="18" max="18" width="5.25390625" style="144" customWidth="1"/>
    <col min="19" max="23" width="7.125" style="144" customWidth="1"/>
    <col min="24" max="24" width="11.125" style="144" customWidth="1"/>
    <col min="25" max="26" width="7.125" style="144" customWidth="1"/>
    <col min="27" max="27" width="34.375" style="144" hidden="1" customWidth="1"/>
    <col min="28" max="28" width="0" style="144" hidden="1" customWidth="1"/>
    <col min="29" max="30" width="7.125" style="144" hidden="1" customWidth="1"/>
    <col min="31" max="31" width="0" style="170" hidden="1" customWidth="1"/>
    <col min="32" max="16384" width="7.125" style="144" customWidth="1"/>
  </cols>
  <sheetData>
    <row r="1" spans="1:26" ht="15" customHeight="1">
      <c r="A1" s="720"/>
      <c r="B1" s="566"/>
      <c r="C1" s="1306"/>
      <c r="D1" s="1306"/>
      <c r="E1" s="1306"/>
      <c r="F1" s="1306"/>
      <c r="G1" s="1306"/>
      <c r="H1" s="1306"/>
      <c r="I1" s="1306"/>
      <c r="J1" s="1306"/>
      <c r="K1" s="1306"/>
      <c r="L1" s="1306"/>
      <c r="M1" s="1306"/>
      <c r="N1" s="1306"/>
      <c r="O1" s="1306"/>
      <c r="P1" s="1306"/>
      <c r="Q1" s="1306"/>
      <c r="R1" s="1306"/>
      <c r="S1" s="566"/>
      <c r="T1" s="566"/>
      <c r="U1" s="566"/>
      <c r="V1" s="566"/>
      <c r="W1" s="566"/>
      <c r="X1" s="566"/>
      <c r="Y1" s="566"/>
      <c r="Z1" s="145"/>
    </row>
    <row r="2" spans="1:31" ht="11.25" customHeight="1">
      <c r="A2" s="566"/>
      <c r="B2" s="566"/>
      <c r="C2" s="1123"/>
      <c r="D2" s="1123"/>
      <c r="E2" s="1123"/>
      <c r="F2" s="1123"/>
      <c r="G2" s="1123"/>
      <c r="H2" s="1123"/>
      <c r="I2" s="1123"/>
      <c r="J2" s="1123"/>
      <c r="K2" s="1123"/>
      <c r="L2" s="1123"/>
      <c r="M2" s="1123"/>
      <c r="N2" s="1123"/>
      <c r="O2" s="1123"/>
      <c r="P2" s="1123"/>
      <c r="Q2" s="1123"/>
      <c r="R2" s="1123"/>
      <c r="S2" s="566"/>
      <c r="T2" s="566"/>
      <c r="U2" s="566"/>
      <c r="V2" s="566"/>
      <c r="W2" s="566"/>
      <c r="X2" s="566"/>
      <c r="Y2" s="566"/>
      <c r="Z2" s="145"/>
      <c r="AA2" s="146"/>
      <c r="AB2" s="146"/>
      <c r="AE2" s="217"/>
    </row>
    <row r="3" spans="1:31" ht="10.5" customHeight="1">
      <c r="A3" s="566"/>
      <c r="B3" s="566"/>
      <c r="C3" s="1123"/>
      <c r="D3" s="1123"/>
      <c r="E3" s="1123"/>
      <c r="F3" s="1123"/>
      <c r="G3" s="1123"/>
      <c r="H3" s="1123"/>
      <c r="I3" s="1123"/>
      <c r="J3" s="1123"/>
      <c r="K3" s="1123"/>
      <c r="L3" s="1123"/>
      <c r="M3" s="1123"/>
      <c r="N3" s="1123"/>
      <c r="O3" s="1123"/>
      <c r="P3" s="1123"/>
      <c r="Q3" s="696"/>
      <c r="R3" s="619"/>
      <c r="S3" s="566"/>
      <c r="T3" s="566"/>
      <c r="U3" s="566"/>
      <c r="V3" s="566"/>
      <c r="W3" s="566"/>
      <c r="X3" s="566"/>
      <c r="Y3" s="566"/>
      <c r="Z3" s="145"/>
      <c r="AA3" s="146"/>
      <c r="AB3" s="146"/>
      <c r="AE3" s="217"/>
    </row>
    <row r="4" spans="1:28" ht="6" customHeight="1">
      <c r="A4" s="566"/>
      <c r="B4" s="566"/>
      <c r="C4" s="543"/>
      <c r="D4" s="543"/>
      <c r="E4" s="543"/>
      <c r="F4" s="543"/>
      <c r="G4" s="619"/>
      <c r="H4" s="619"/>
      <c r="I4" s="619"/>
      <c r="J4" s="619"/>
      <c r="K4" s="619"/>
      <c r="L4" s="619"/>
      <c r="M4" s="619"/>
      <c r="N4" s="619"/>
      <c r="O4" s="619"/>
      <c r="P4" s="619"/>
      <c r="Q4" s="619"/>
      <c r="R4" s="619"/>
      <c r="S4" s="566"/>
      <c r="T4" s="566"/>
      <c r="U4" s="566"/>
      <c r="V4" s="566"/>
      <c r="W4" s="566"/>
      <c r="X4" s="566"/>
      <c r="Y4" s="566"/>
      <c r="Z4" s="145"/>
      <c r="AA4" s="146"/>
      <c r="AB4" s="146"/>
    </row>
    <row r="5" spans="1:31" s="146" customFormat="1" ht="14.25" customHeight="1">
      <c r="A5" s="544"/>
      <c r="B5" s="544"/>
      <c r="C5" s="1129"/>
      <c r="D5" s="1129"/>
      <c r="E5" s="1129"/>
      <c r="F5" s="1129"/>
      <c r="G5" s="1129"/>
      <c r="H5" s="1129"/>
      <c r="I5" s="1129"/>
      <c r="J5" s="1129"/>
      <c r="K5" s="1129"/>
      <c r="L5" s="1129"/>
      <c r="M5" s="1129"/>
      <c r="N5" s="1129"/>
      <c r="O5" s="1129"/>
      <c r="P5" s="1129"/>
      <c r="Q5" s="1129"/>
      <c r="R5" s="1129"/>
      <c r="S5" s="544"/>
      <c r="T5" s="544"/>
      <c r="U5" s="544"/>
      <c r="V5" s="544"/>
      <c r="W5" s="544"/>
      <c r="X5" s="544"/>
      <c r="Y5" s="544"/>
      <c r="Z5" s="148"/>
      <c r="AA5" s="144"/>
      <c r="AB5" s="144"/>
      <c r="AE5" s="170"/>
    </row>
    <row r="6" spans="1:31" s="146" customFormat="1" ht="11.25" customHeight="1">
      <c r="A6" s="544"/>
      <c r="B6" s="544"/>
      <c r="C6" s="1130"/>
      <c r="D6" s="1130"/>
      <c r="E6" s="1130"/>
      <c r="F6" s="1130"/>
      <c r="G6" s="1130"/>
      <c r="H6" s="1130"/>
      <c r="I6" s="1130"/>
      <c r="J6" s="1130"/>
      <c r="K6" s="1130"/>
      <c r="L6" s="1130"/>
      <c r="M6" s="1130"/>
      <c r="N6" s="1130"/>
      <c r="O6" s="1130"/>
      <c r="P6" s="1130"/>
      <c r="Q6" s="1130"/>
      <c r="R6" s="1130"/>
      <c r="S6" s="544"/>
      <c r="T6" s="544"/>
      <c r="U6" s="544"/>
      <c r="V6" s="544"/>
      <c r="W6" s="544"/>
      <c r="X6" s="544"/>
      <c r="Y6" s="544"/>
      <c r="Z6" s="148"/>
      <c r="AA6" s="144"/>
      <c r="AB6" s="144"/>
      <c r="AE6" s="224"/>
    </row>
    <row r="7" spans="1:31" s="146" customFormat="1" ht="5.25" customHeight="1">
      <c r="A7" s="544"/>
      <c r="B7" s="544"/>
      <c r="C7" s="697"/>
      <c r="D7" s="697"/>
      <c r="E7" s="697"/>
      <c r="F7" s="697"/>
      <c r="G7" s="698"/>
      <c r="H7" s="698"/>
      <c r="I7" s="698"/>
      <c r="J7" s="698"/>
      <c r="K7" s="698"/>
      <c r="L7" s="698"/>
      <c r="M7" s="698"/>
      <c r="N7" s="698"/>
      <c r="O7" s="698"/>
      <c r="P7" s="698"/>
      <c r="Q7" s="698"/>
      <c r="R7" s="698"/>
      <c r="S7" s="544"/>
      <c r="T7" s="544"/>
      <c r="U7" s="544"/>
      <c r="V7" s="544"/>
      <c r="W7" s="544"/>
      <c r="X7" s="544"/>
      <c r="Y7" s="544"/>
      <c r="Z7" s="148"/>
      <c r="AA7" s="150"/>
      <c r="AB7" s="150"/>
      <c r="AE7" s="170"/>
    </row>
    <row r="8" spans="1:31" s="146" customFormat="1" ht="11.25" customHeight="1">
      <c r="A8" s="544"/>
      <c r="B8" s="544"/>
      <c r="C8" s="1300"/>
      <c r="D8" s="1300"/>
      <c r="E8" s="1300"/>
      <c r="F8" s="1300"/>
      <c r="G8" s="1300"/>
      <c r="H8" s="1300"/>
      <c r="I8" s="1300"/>
      <c r="J8" s="1300"/>
      <c r="K8" s="1300"/>
      <c r="L8" s="1300"/>
      <c r="M8" s="1300"/>
      <c r="N8" s="1300"/>
      <c r="O8" s="1300"/>
      <c r="P8" s="1300"/>
      <c r="Q8" s="1300"/>
      <c r="R8" s="1300"/>
      <c r="S8" s="544"/>
      <c r="T8" s="544"/>
      <c r="U8" s="544"/>
      <c r="V8" s="544"/>
      <c r="W8" s="544"/>
      <c r="X8" s="544"/>
      <c r="Y8" s="544"/>
      <c r="Z8" s="148"/>
      <c r="AA8" s="144"/>
      <c r="AB8" s="144"/>
      <c r="AE8" s="170"/>
    </row>
    <row r="9" spans="1:31" s="146" customFormat="1" ht="6" customHeight="1">
      <c r="A9" s="544"/>
      <c r="B9" s="544"/>
      <c r="C9" s="697"/>
      <c r="D9" s="697"/>
      <c r="E9" s="697"/>
      <c r="F9" s="697"/>
      <c r="G9" s="698"/>
      <c r="H9" s="698"/>
      <c r="I9" s="698"/>
      <c r="J9" s="698"/>
      <c r="K9" s="698"/>
      <c r="L9" s="698"/>
      <c r="M9" s="698"/>
      <c r="N9" s="698"/>
      <c r="O9" s="698"/>
      <c r="P9" s="698"/>
      <c r="Q9" s="698"/>
      <c r="R9" s="698"/>
      <c r="S9" s="544"/>
      <c r="T9" s="544"/>
      <c r="U9" s="544"/>
      <c r="V9" s="544"/>
      <c r="W9" s="544"/>
      <c r="X9" s="544"/>
      <c r="Y9" s="544"/>
      <c r="Z9" s="148"/>
      <c r="AA9" s="144"/>
      <c r="AB9" s="144"/>
      <c r="AE9" s="170"/>
    </row>
    <row r="10" spans="1:31" s="268" customFormat="1" ht="19.5" customHeight="1">
      <c r="A10" s="699"/>
      <c r="B10" s="699"/>
      <c r="C10" s="700"/>
      <c r="D10" s="700"/>
      <c r="E10" s="700"/>
      <c r="F10" s="700"/>
      <c r="G10" s="701"/>
      <c r="H10" s="701"/>
      <c r="I10" s="701"/>
      <c r="J10" s="1303"/>
      <c r="K10" s="1303"/>
      <c r="L10" s="1303"/>
      <c r="M10" s="702"/>
      <c r="N10" s="702"/>
      <c r="O10" s="702"/>
      <c r="P10" s="702"/>
      <c r="Q10" s="699"/>
      <c r="R10" s="525"/>
      <c r="S10" s="699"/>
      <c r="T10" s="699"/>
      <c r="U10" s="699"/>
      <c r="V10" s="699"/>
      <c r="W10" s="699"/>
      <c r="X10" s="699"/>
      <c r="Y10" s="699"/>
      <c r="Z10" s="703"/>
      <c r="AA10" s="144"/>
      <c r="AB10" s="144"/>
      <c r="AE10" s="225"/>
    </row>
    <row r="11" spans="1:31" ht="11.25" customHeight="1">
      <c r="A11" s="566"/>
      <c r="B11" s="566"/>
      <c r="C11" s="543"/>
      <c r="D11" s="543"/>
      <c r="E11" s="543"/>
      <c r="F11" s="543"/>
      <c r="G11" s="566"/>
      <c r="H11" s="566"/>
      <c r="I11" s="566"/>
      <c r="J11" s="704"/>
      <c r="K11" s="704"/>
      <c r="L11" s="586"/>
      <c r="M11" s="586"/>
      <c r="N11" s="586"/>
      <c r="O11" s="586"/>
      <c r="P11" s="704"/>
      <c r="Q11" s="566"/>
      <c r="R11" s="705"/>
      <c r="S11" s="566"/>
      <c r="T11" s="566"/>
      <c r="U11" s="566"/>
      <c r="V11" s="566"/>
      <c r="W11" s="566"/>
      <c r="X11" s="566"/>
      <c r="Y11" s="566"/>
      <c r="Z11" s="145"/>
      <c r="AA11" s="153"/>
      <c r="AB11" s="153"/>
      <c r="AE11" s="225"/>
    </row>
    <row r="12" spans="1:31" s="269" customFormat="1" ht="13.5" customHeight="1">
      <c r="A12" s="706"/>
      <c r="B12" s="706"/>
      <c r="C12" s="1301"/>
      <c r="D12" s="1301"/>
      <c r="E12" s="526"/>
      <c r="F12" s="1134"/>
      <c r="G12" s="1134"/>
      <c r="H12" s="276"/>
      <c r="I12" s="1302"/>
      <c r="J12" s="1302"/>
      <c r="K12" s="707"/>
      <c r="L12" s="1134"/>
      <c r="M12" s="1134"/>
      <c r="N12" s="285"/>
      <c r="O12" s="1302"/>
      <c r="P12" s="1302"/>
      <c r="Q12" s="1134"/>
      <c r="R12" s="1134"/>
      <c r="S12" s="706"/>
      <c r="T12" s="706"/>
      <c r="U12" s="706"/>
      <c r="V12" s="706"/>
      <c r="W12" s="706"/>
      <c r="X12" s="706"/>
      <c r="Y12" s="706"/>
      <c r="Z12" s="708"/>
      <c r="AA12" s="153"/>
      <c r="AB12" s="153"/>
      <c r="AE12" s="219"/>
    </row>
    <row r="13" spans="1:31" s="146" customFormat="1" ht="9" customHeight="1">
      <c r="A13" s="544"/>
      <c r="B13" s="544"/>
      <c r="C13" s="1326"/>
      <c r="D13" s="1326"/>
      <c r="E13" s="1326"/>
      <c r="F13" s="1326"/>
      <c r="G13" s="1326"/>
      <c r="H13" s="1326"/>
      <c r="I13" s="1326"/>
      <c r="J13" s="1326"/>
      <c r="K13" s="1326"/>
      <c r="L13" s="1326"/>
      <c r="M13" s="1326"/>
      <c r="N13" s="1326"/>
      <c r="O13" s="1326"/>
      <c r="P13" s="1326"/>
      <c r="Q13" s="1326"/>
      <c r="R13" s="1326"/>
      <c r="S13" s="544"/>
      <c r="T13" s="544"/>
      <c r="U13" s="544"/>
      <c r="V13" s="544"/>
      <c r="W13" s="544"/>
      <c r="X13" s="544"/>
      <c r="Y13" s="544"/>
      <c r="Z13" s="148"/>
      <c r="AA13" s="144"/>
      <c r="AB13" s="144"/>
      <c r="AE13" s="219"/>
    </row>
    <row r="14" spans="1:31" ht="9" customHeight="1">
      <c r="A14" s="566"/>
      <c r="B14" s="566"/>
      <c r="C14" s="1326"/>
      <c r="D14" s="1326"/>
      <c r="E14" s="1326"/>
      <c r="F14" s="1326"/>
      <c r="G14" s="1326"/>
      <c r="H14" s="1326"/>
      <c r="I14" s="1326"/>
      <c r="J14" s="1326"/>
      <c r="K14" s="1326"/>
      <c r="L14" s="1326"/>
      <c r="M14" s="1326"/>
      <c r="N14" s="1326"/>
      <c r="O14" s="1326"/>
      <c r="P14" s="1326"/>
      <c r="Q14" s="1326"/>
      <c r="R14" s="1326"/>
      <c r="S14" s="566"/>
      <c r="T14" s="566"/>
      <c r="U14" s="566"/>
      <c r="V14" s="566"/>
      <c r="W14" s="566"/>
      <c r="X14" s="566"/>
      <c r="Y14" s="566"/>
      <c r="Z14" s="145"/>
      <c r="AE14" s="219"/>
    </row>
    <row r="15" spans="1:31" ht="9" customHeight="1">
      <c r="A15" s="1325"/>
      <c r="B15" s="566"/>
      <c r="C15" s="1142"/>
      <c r="D15" s="1103"/>
      <c r="E15" s="270"/>
      <c r="F15" s="270"/>
      <c r="G15" s="590"/>
      <c r="H15" s="590"/>
      <c r="I15" s="590"/>
      <c r="J15" s="590"/>
      <c r="K15" s="590"/>
      <c r="L15" s="590"/>
      <c r="M15" s="590"/>
      <c r="N15" s="590"/>
      <c r="O15" s="590"/>
      <c r="P15" s="590"/>
      <c r="Q15" s="590"/>
      <c r="R15" s="590"/>
      <c r="S15" s="566"/>
      <c r="T15" s="566"/>
      <c r="U15" s="566"/>
      <c r="V15" s="566"/>
      <c r="W15" s="566"/>
      <c r="X15" s="566"/>
      <c r="Y15" s="566"/>
      <c r="Z15" s="145"/>
      <c r="AA15" s="128" t="s">
        <v>78</v>
      </c>
      <c r="AB15" s="1144">
        <v>1</v>
      </c>
      <c r="AC15" s="1001">
        <v>18</v>
      </c>
      <c r="AD15" s="1002">
        <v>5</v>
      </c>
      <c r="AE15" s="1000" t="b">
        <v>0</v>
      </c>
    </row>
    <row r="16" spans="1:31" s="146" customFormat="1" ht="9" customHeight="1">
      <c r="A16" s="1325"/>
      <c r="B16" s="544"/>
      <c r="C16" s="1142"/>
      <c r="D16" s="1104"/>
      <c r="E16" s="1103"/>
      <c r="F16" s="1103"/>
      <c r="G16" s="1103"/>
      <c r="H16" s="270"/>
      <c r="I16" s="270"/>
      <c r="J16" s="531"/>
      <c r="K16" s="531"/>
      <c r="L16" s="532"/>
      <c r="M16" s="532"/>
      <c r="N16" s="532"/>
      <c r="O16" s="531"/>
      <c r="P16" s="531"/>
      <c r="Q16" s="531"/>
      <c r="R16" s="591"/>
      <c r="S16" s="544"/>
      <c r="T16" s="544"/>
      <c r="U16" s="544"/>
      <c r="V16" s="544"/>
      <c r="W16" s="544"/>
      <c r="X16" s="544"/>
      <c r="Y16" s="544"/>
      <c r="Z16" s="148"/>
      <c r="AA16" s="140"/>
      <c r="AB16" s="1144"/>
      <c r="AC16" s="1001"/>
      <c r="AD16" s="1002"/>
      <c r="AE16" s="1000"/>
    </row>
    <row r="17" spans="1:31" s="146" customFormat="1" ht="9" customHeight="1">
      <c r="A17" s="1325"/>
      <c r="B17" s="544"/>
      <c r="C17" s="1116"/>
      <c r="D17" s="1304"/>
      <c r="E17" s="1104"/>
      <c r="F17" s="1104"/>
      <c r="G17" s="1104"/>
      <c r="H17" s="270"/>
      <c r="I17" s="270"/>
      <c r="J17" s="531"/>
      <c r="K17" s="531"/>
      <c r="L17" s="532"/>
      <c r="M17" s="532"/>
      <c r="N17" s="532"/>
      <c r="O17" s="532"/>
      <c r="P17" s="532"/>
      <c r="Q17" s="531"/>
      <c r="R17" s="591"/>
      <c r="S17" s="544"/>
      <c r="T17" s="544"/>
      <c r="U17" s="544"/>
      <c r="V17" s="544"/>
      <c r="W17" s="544"/>
      <c r="X17" s="544"/>
      <c r="Y17" s="544"/>
      <c r="Z17" s="148"/>
      <c r="AA17" s="158">
        <f>IF(AE15,C15,"")</f>
      </c>
      <c r="AB17" s="1144"/>
      <c r="AC17" s="1001"/>
      <c r="AD17" s="1002"/>
      <c r="AE17" s="1000"/>
    </row>
    <row r="18" spans="1:31" s="146" customFormat="1" ht="9" customHeight="1">
      <c r="A18" s="1325"/>
      <c r="B18" s="544"/>
      <c r="C18" s="1117"/>
      <c r="D18" s="1305"/>
      <c r="E18" s="592"/>
      <c r="F18" s="1085"/>
      <c r="G18" s="1085"/>
      <c r="H18" s="1112"/>
      <c r="I18" s="1103"/>
      <c r="J18" s="1103"/>
      <c r="K18" s="161"/>
      <c r="L18" s="532"/>
      <c r="M18" s="532"/>
      <c r="N18" s="532"/>
      <c r="O18" s="532"/>
      <c r="P18" s="532"/>
      <c r="Q18" s="531"/>
      <c r="R18" s="591"/>
      <c r="S18" s="544"/>
      <c r="T18" s="544"/>
      <c r="U18" s="544"/>
      <c r="V18" s="544"/>
      <c r="W18" s="544"/>
      <c r="X18" s="544"/>
      <c r="Y18" s="544"/>
      <c r="Z18" s="148"/>
      <c r="AA18" s="159" t="s">
        <v>2</v>
      </c>
      <c r="AB18" s="1144"/>
      <c r="AC18" s="1001"/>
      <c r="AD18" s="1002"/>
      <c r="AE18" s="1000"/>
    </row>
    <row r="19" spans="1:31" s="146" customFormat="1" ht="9" customHeight="1">
      <c r="A19" s="1325"/>
      <c r="B19" s="544"/>
      <c r="C19" s="1142"/>
      <c r="D19" s="1103"/>
      <c r="E19" s="528"/>
      <c r="F19" s="1086"/>
      <c r="G19" s="1086"/>
      <c r="H19" s="1094"/>
      <c r="I19" s="1104"/>
      <c r="J19" s="1104"/>
      <c r="K19" s="161"/>
      <c r="L19" s="531"/>
      <c r="M19" s="532"/>
      <c r="N19" s="532"/>
      <c r="O19" s="531"/>
      <c r="P19" s="593"/>
      <c r="Q19" s="594"/>
      <c r="R19" s="591"/>
      <c r="S19" s="544"/>
      <c r="T19" s="544"/>
      <c r="U19" s="544"/>
      <c r="V19" s="544"/>
      <c r="W19" s="544"/>
      <c r="X19" s="544"/>
      <c r="Y19" s="544"/>
      <c r="Z19" s="148"/>
      <c r="AA19" s="160">
        <f>IF(AE15,C17,"")</f>
      </c>
      <c r="AB19" s="1144"/>
      <c r="AC19" s="1001"/>
      <c r="AD19" s="1002"/>
      <c r="AE19" s="1000"/>
    </row>
    <row r="20" spans="1:31" s="146" customFormat="1" ht="9" customHeight="1">
      <c r="A20" s="1325"/>
      <c r="B20" s="544"/>
      <c r="C20" s="1142"/>
      <c r="D20" s="1104"/>
      <c r="E20" s="1103"/>
      <c r="F20" s="1103"/>
      <c r="G20" s="1103"/>
      <c r="H20" s="595"/>
      <c r="I20" s="1085"/>
      <c r="J20" s="1308"/>
      <c r="K20" s="272"/>
      <c r="L20" s="531"/>
      <c r="M20" s="532"/>
      <c r="N20" s="532"/>
      <c r="O20" s="531"/>
      <c r="P20" s="593"/>
      <c r="Q20" s="594"/>
      <c r="R20" s="591"/>
      <c r="S20" s="544"/>
      <c r="T20" s="544"/>
      <c r="U20" s="544"/>
      <c r="V20" s="544"/>
      <c r="W20" s="544"/>
      <c r="X20" s="544"/>
      <c r="Y20" s="544"/>
      <c r="Z20" s="148"/>
      <c r="AA20" s="141"/>
      <c r="AB20" s="1144"/>
      <c r="AC20" s="1001"/>
      <c r="AD20" s="1002"/>
      <c r="AE20" s="1000"/>
    </row>
    <row r="21" spans="1:31" s="146" customFormat="1" ht="9" customHeight="1">
      <c r="A21" s="1325"/>
      <c r="B21" s="544"/>
      <c r="C21" s="1116"/>
      <c r="D21" s="1304"/>
      <c r="E21" s="1104"/>
      <c r="F21" s="1104"/>
      <c r="G21" s="1104"/>
      <c r="H21" s="272"/>
      <c r="I21" s="1086"/>
      <c r="J21" s="1309"/>
      <c r="K21" s="272"/>
      <c r="L21" s="532"/>
      <c r="M21" s="532"/>
      <c r="N21" s="532"/>
      <c r="O21" s="531"/>
      <c r="P21" s="593"/>
      <c r="Q21" s="594"/>
      <c r="R21" s="591"/>
      <c r="S21" s="544"/>
      <c r="T21" s="544"/>
      <c r="U21" s="544"/>
      <c r="V21" s="544"/>
      <c r="W21" s="544"/>
      <c r="X21" s="544"/>
      <c r="Y21" s="544"/>
      <c r="Z21" s="148"/>
      <c r="AA21" s="132">
        <v>1</v>
      </c>
      <c r="AB21" s="1144"/>
      <c r="AC21" s="1001"/>
      <c r="AD21" s="1002"/>
      <c r="AE21" s="1000"/>
    </row>
    <row r="22" spans="1:31" s="146" customFormat="1" ht="9" customHeight="1">
      <c r="A22" s="1325"/>
      <c r="B22" s="544"/>
      <c r="C22" s="1117"/>
      <c r="D22" s="1305"/>
      <c r="E22" s="592"/>
      <c r="F22" s="1085"/>
      <c r="G22" s="1085"/>
      <c r="H22" s="161"/>
      <c r="I22" s="161"/>
      <c r="J22" s="532"/>
      <c r="K22" s="1112"/>
      <c r="L22" s="1103"/>
      <c r="M22" s="1103"/>
      <c r="N22" s="596"/>
      <c r="O22" s="531"/>
      <c r="P22" s="593"/>
      <c r="Q22" s="594"/>
      <c r="R22" s="591"/>
      <c r="S22" s="544"/>
      <c r="T22" s="544"/>
      <c r="U22" s="544"/>
      <c r="V22" s="544"/>
      <c r="W22" s="544"/>
      <c r="X22" s="544"/>
      <c r="Y22" s="544"/>
      <c r="Z22" s="148"/>
      <c r="AA22" s="128" t="s">
        <v>3</v>
      </c>
      <c r="AB22" s="1144">
        <v>2</v>
      </c>
      <c r="AC22" s="1001">
        <v>22</v>
      </c>
      <c r="AD22" s="1002">
        <v>5</v>
      </c>
      <c r="AE22" s="1000" t="b">
        <v>0</v>
      </c>
    </row>
    <row r="23" spans="1:31" s="146" customFormat="1" ht="9" customHeight="1">
      <c r="A23" s="1325"/>
      <c r="B23" s="544"/>
      <c r="C23" s="1142"/>
      <c r="D23" s="1103"/>
      <c r="E23" s="528"/>
      <c r="F23" s="1086"/>
      <c r="G23" s="1086"/>
      <c r="H23" s="161"/>
      <c r="I23" s="161"/>
      <c r="J23" s="531"/>
      <c r="K23" s="1094"/>
      <c r="L23" s="1104"/>
      <c r="M23" s="1104"/>
      <c r="N23" s="596"/>
      <c r="O23" s="531"/>
      <c r="P23" s="593"/>
      <c r="Q23" s="531"/>
      <c r="R23" s="591"/>
      <c r="S23" s="544"/>
      <c r="T23" s="544"/>
      <c r="U23" s="544"/>
      <c r="V23" s="544"/>
      <c r="W23" s="544"/>
      <c r="X23" s="544"/>
      <c r="Y23" s="544"/>
      <c r="Z23" s="148"/>
      <c r="AA23" s="126"/>
      <c r="AB23" s="1144"/>
      <c r="AC23" s="1001"/>
      <c r="AD23" s="1002"/>
      <c r="AE23" s="1000"/>
    </row>
    <row r="24" spans="1:31" s="146" customFormat="1" ht="9" customHeight="1">
      <c r="A24" s="1325"/>
      <c r="B24" s="544"/>
      <c r="C24" s="1142"/>
      <c r="D24" s="1104"/>
      <c r="E24" s="1103"/>
      <c r="F24" s="1103"/>
      <c r="G24" s="1103"/>
      <c r="H24" s="270"/>
      <c r="I24" s="270"/>
      <c r="J24" s="531"/>
      <c r="K24" s="597"/>
      <c r="L24" s="1298"/>
      <c r="M24" s="1298"/>
      <c r="N24" s="529"/>
      <c r="O24" s="531"/>
      <c r="P24" s="593"/>
      <c r="Q24" s="532"/>
      <c r="R24" s="591"/>
      <c r="S24" s="544"/>
      <c r="T24" s="544"/>
      <c r="U24" s="544"/>
      <c r="V24" s="544"/>
      <c r="W24" s="544"/>
      <c r="X24" s="544"/>
      <c r="Y24" s="544"/>
      <c r="Z24" s="148"/>
      <c r="AA24" s="158">
        <f>IF(AE22,C19,"")</f>
      </c>
      <c r="AB24" s="1144"/>
      <c r="AC24" s="1001"/>
      <c r="AD24" s="1002"/>
      <c r="AE24" s="1000"/>
    </row>
    <row r="25" spans="1:31" s="146" customFormat="1" ht="9" customHeight="1">
      <c r="A25" s="1325"/>
      <c r="B25" s="544"/>
      <c r="C25" s="1116"/>
      <c r="D25" s="1304"/>
      <c r="E25" s="1104"/>
      <c r="F25" s="1104"/>
      <c r="G25" s="1104"/>
      <c r="H25" s="270"/>
      <c r="I25" s="270"/>
      <c r="J25" s="532"/>
      <c r="K25" s="598"/>
      <c r="L25" s="1299"/>
      <c r="M25" s="1299"/>
      <c r="N25" s="529"/>
      <c r="O25" s="531"/>
      <c r="P25" s="593"/>
      <c r="Q25" s="532"/>
      <c r="R25" s="591"/>
      <c r="S25" s="544"/>
      <c r="T25" s="544"/>
      <c r="U25" s="544"/>
      <c r="V25" s="544"/>
      <c r="W25" s="544"/>
      <c r="X25" s="544"/>
      <c r="Y25" s="544"/>
      <c r="Z25" s="148"/>
      <c r="AA25" s="159" t="s">
        <v>2</v>
      </c>
      <c r="AB25" s="1144"/>
      <c r="AC25" s="1001"/>
      <c r="AD25" s="1002"/>
      <c r="AE25" s="1000"/>
    </row>
    <row r="26" spans="1:31" s="146" customFormat="1" ht="9" customHeight="1">
      <c r="A26" s="1325"/>
      <c r="B26" s="544"/>
      <c r="C26" s="1117"/>
      <c r="D26" s="1305"/>
      <c r="E26" s="592"/>
      <c r="F26" s="1085"/>
      <c r="G26" s="1085"/>
      <c r="H26" s="1112"/>
      <c r="I26" s="1103"/>
      <c r="J26" s="1103"/>
      <c r="K26" s="273"/>
      <c r="L26" s="531"/>
      <c r="M26" s="532"/>
      <c r="N26" s="598"/>
      <c r="O26" s="531"/>
      <c r="P26" s="593"/>
      <c r="Q26" s="532"/>
      <c r="R26" s="599"/>
      <c r="S26" s="544"/>
      <c r="T26" s="544"/>
      <c r="U26" s="544"/>
      <c r="V26" s="544"/>
      <c r="W26" s="544"/>
      <c r="X26" s="544"/>
      <c r="Y26" s="544"/>
      <c r="Z26" s="148"/>
      <c r="AA26" s="160">
        <f>IF(AE22,C21,"")</f>
      </c>
      <c r="AB26" s="1144"/>
      <c r="AC26" s="1001"/>
      <c r="AD26" s="1002"/>
      <c r="AE26" s="1000"/>
    </row>
    <row r="27" spans="1:31" s="146" customFormat="1" ht="9" customHeight="1">
      <c r="A27" s="1325"/>
      <c r="B27" s="544"/>
      <c r="C27" s="1142"/>
      <c r="D27" s="1103"/>
      <c r="E27" s="528"/>
      <c r="F27" s="1086"/>
      <c r="G27" s="1086"/>
      <c r="H27" s="1094"/>
      <c r="I27" s="1104"/>
      <c r="J27" s="1104"/>
      <c r="K27" s="273"/>
      <c r="L27" s="531"/>
      <c r="M27" s="532"/>
      <c r="N27" s="598"/>
      <c r="O27" s="531"/>
      <c r="P27" s="593"/>
      <c r="Q27" s="532"/>
      <c r="R27" s="600"/>
      <c r="S27" s="544"/>
      <c r="T27" s="544"/>
      <c r="U27" s="544"/>
      <c r="V27" s="544"/>
      <c r="W27" s="544"/>
      <c r="X27" s="544"/>
      <c r="Y27" s="544"/>
      <c r="Z27" s="148"/>
      <c r="AA27" s="127"/>
      <c r="AB27" s="1144"/>
      <c r="AC27" s="1001"/>
      <c r="AD27" s="1002"/>
      <c r="AE27" s="1000"/>
    </row>
    <row r="28" spans="1:31" s="146" customFormat="1" ht="9" customHeight="1">
      <c r="A28" s="1325"/>
      <c r="B28" s="544"/>
      <c r="C28" s="1142"/>
      <c r="D28" s="1104"/>
      <c r="E28" s="1103"/>
      <c r="F28" s="1103"/>
      <c r="G28" s="1103"/>
      <c r="H28" s="595"/>
      <c r="I28" s="1085"/>
      <c r="J28" s="1085"/>
      <c r="K28" s="270"/>
      <c r="L28" s="531"/>
      <c r="M28" s="532"/>
      <c r="N28" s="598"/>
      <c r="O28" s="531"/>
      <c r="P28" s="593"/>
      <c r="Q28" s="532"/>
      <c r="R28" s="600"/>
      <c r="S28" s="544"/>
      <c r="T28" s="544"/>
      <c r="U28" s="544"/>
      <c r="V28" s="544"/>
      <c r="W28" s="544"/>
      <c r="X28" s="544"/>
      <c r="Y28" s="544"/>
      <c r="Z28" s="148"/>
      <c r="AA28" s="132">
        <v>2</v>
      </c>
      <c r="AB28" s="1144"/>
      <c r="AC28" s="1001"/>
      <c r="AD28" s="1002"/>
      <c r="AE28" s="1000"/>
    </row>
    <row r="29" spans="1:31" s="146" customFormat="1" ht="9" customHeight="1">
      <c r="A29" s="1325"/>
      <c r="B29" s="544"/>
      <c r="C29" s="1116"/>
      <c r="D29" s="1304"/>
      <c r="E29" s="1104"/>
      <c r="F29" s="1104"/>
      <c r="G29" s="1104"/>
      <c r="H29" s="272"/>
      <c r="I29" s="1086"/>
      <c r="J29" s="1086"/>
      <c r="K29" s="270"/>
      <c r="L29" s="531"/>
      <c r="M29" s="532"/>
      <c r="N29" s="598"/>
      <c r="O29" s="531"/>
      <c r="P29" s="593"/>
      <c r="Q29" s="532"/>
      <c r="R29" s="593"/>
      <c r="S29" s="544"/>
      <c r="T29" s="544"/>
      <c r="U29" s="544"/>
      <c r="V29" s="544"/>
      <c r="W29" s="544"/>
      <c r="X29" s="544"/>
      <c r="Y29" s="544"/>
      <c r="Z29" s="148"/>
      <c r="AA29" s="128" t="s">
        <v>3</v>
      </c>
      <c r="AB29" s="1144">
        <v>3</v>
      </c>
      <c r="AC29" s="1001">
        <v>26</v>
      </c>
      <c r="AD29" s="1002">
        <v>5</v>
      </c>
      <c r="AE29" s="1000" t="b">
        <v>0</v>
      </c>
    </row>
    <row r="30" spans="1:31" s="146" customFormat="1" ht="9" customHeight="1">
      <c r="A30" s="1325"/>
      <c r="B30" s="544"/>
      <c r="C30" s="1117"/>
      <c r="D30" s="1305"/>
      <c r="E30" s="592"/>
      <c r="F30" s="1085"/>
      <c r="G30" s="1085"/>
      <c r="H30" s="161"/>
      <c r="I30" s="161"/>
      <c r="J30" s="532"/>
      <c r="K30" s="532"/>
      <c r="L30" s="531"/>
      <c r="M30" s="531"/>
      <c r="N30" s="1112"/>
      <c r="O30" s="1103"/>
      <c r="P30" s="1103"/>
      <c r="Q30" s="594"/>
      <c r="R30" s="593"/>
      <c r="S30" s="544"/>
      <c r="T30" s="544"/>
      <c r="U30" s="544"/>
      <c r="V30" s="544"/>
      <c r="W30" s="544"/>
      <c r="X30" s="544"/>
      <c r="Y30" s="544"/>
      <c r="Z30" s="148"/>
      <c r="AA30" s="126"/>
      <c r="AB30" s="1144"/>
      <c r="AC30" s="1001"/>
      <c r="AD30" s="1002"/>
      <c r="AE30" s="1000"/>
    </row>
    <row r="31" spans="1:31" s="146" customFormat="1" ht="9" customHeight="1">
      <c r="A31" s="1325"/>
      <c r="B31" s="544"/>
      <c r="C31" s="1142"/>
      <c r="D31" s="1103"/>
      <c r="E31" s="528"/>
      <c r="F31" s="1086"/>
      <c r="G31" s="1086"/>
      <c r="H31" s="161"/>
      <c r="I31" s="161"/>
      <c r="J31" s="531"/>
      <c r="K31" s="531"/>
      <c r="L31" s="531"/>
      <c r="M31" s="531"/>
      <c r="N31" s="1094"/>
      <c r="O31" s="1104"/>
      <c r="P31" s="1104"/>
      <c r="Q31" s="1307"/>
      <c r="R31" s="593"/>
      <c r="S31" s="544"/>
      <c r="T31" s="544"/>
      <c r="U31" s="544"/>
      <c r="V31" s="544"/>
      <c r="W31" s="544"/>
      <c r="X31" s="544"/>
      <c r="Y31" s="544"/>
      <c r="Z31" s="148"/>
      <c r="AA31" s="158">
        <f>IF(AE29,C23,"")</f>
      </c>
      <c r="AB31" s="1144"/>
      <c r="AC31" s="1001"/>
      <c r="AD31" s="1002"/>
      <c r="AE31" s="1000"/>
    </row>
    <row r="32" spans="1:31" s="146" customFormat="1" ht="9" customHeight="1">
      <c r="A32" s="1325"/>
      <c r="B32" s="544"/>
      <c r="C32" s="1142"/>
      <c r="D32" s="1104"/>
      <c r="E32" s="1103"/>
      <c r="F32" s="1103"/>
      <c r="G32" s="1103"/>
      <c r="H32" s="270"/>
      <c r="I32" s="270"/>
      <c r="J32" s="531"/>
      <c r="K32" s="531"/>
      <c r="L32" s="531"/>
      <c r="M32" s="531"/>
      <c r="N32" s="597"/>
      <c r="O32" s="1310"/>
      <c r="P32" s="1310"/>
      <c r="Q32" s="1307"/>
      <c r="R32" s="593"/>
      <c r="S32" s="544"/>
      <c r="T32" s="544"/>
      <c r="U32" s="544"/>
      <c r="V32" s="544"/>
      <c r="W32" s="544"/>
      <c r="X32" s="544"/>
      <c r="Y32" s="544"/>
      <c r="Z32" s="148"/>
      <c r="AA32" s="159" t="s">
        <v>2</v>
      </c>
      <c r="AB32" s="1144"/>
      <c r="AC32" s="1001"/>
      <c r="AD32" s="1002"/>
      <c r="AE32" s="1000"/>
    </row>
    <row r="33" spans="1:31" s="146" customFormat="1" ht="9" customHeight="1">
      <c r="A33" s="1325"/>
      <c r="B33" s="544"/>
      <c r="C33" s="1116"/>
      <c r="D33" s="1304"/>
      <c r="E33" s="1104"/>
      <c r="F33" s="1104"/>
      <c r="G33" s="1104"/>
      <c r="H33" s="270"/>
      <c r="I33" s="270"/>
      <c r="J33" s="532"/>
      <c r="K33" s="532"/>
      <c r="L33" s="531"/>
      <c r="M33" s="531"/>
      <c r="N33" s="601"/>
      <c r="O33" s="1311"/>
      <c r="P33" s="1311"/>
      <c r="Q33" s="532"/>
      <c r="R33" s="593"/>
      <c r="S33" s="544"/>
      <c r="T33" s="544"/>
      <c r="U33" s="544"/>
      <c r="V33" s="544"/>
      <c r="W33" s="544"/>
      <c r="X33" s="544"/>
      <c r="Y33" s="544"/>
      <c r="Z33" s="148"/>
      <c r="AA33" s="160">
        <f>IF(AE29,C25,"")</f>
      </c>
      <c r="AB33" s="1144"/>
      <c r="AC33" s="1001"/>
      <c r="AD33" s="1002"/>
      <c r="AE33" s="1000"/>
    </row>
    <row r="34" spans="1:31" s="146" customFormat="1" ht="9" customHeight="1">
      <c r="A34" s="1325"/>
      <c r="B34" s="544"/>
      <c r="C34" s="1117"/>
      <c r="D34" s="1305"/>
      <c r="E34" s="592"/>
      <c r="F34" s="1085"/>
      <c r="G34" s="1085"/>
      <c r="H34" s="1112"/>
      <c r="I34" s="1103"/>
      <c r="J34" s="1103"/>
      <c r="K34" s="161"/>
      <c r="L34" s="531"/>
      <c r="M34" s="532"/>
      <c r="N34" s="598"/>
      <c r="O34" s="531"/>
      <c r="P34" s="593"/>
      <c r="Q34" s="532"/>
      <c r="R34" s="593"/>
      <c r="S34" s="544"/>
      <c r="T34" s="544"/>
      <c r="U34" s="544"/>
      <c r="V34" s="544"/>
      <c r="W34" s="544"/>
      <c r="X34" s="544"/>
      <c r="Y34" s="544"/>
      <c r="Z34" s="148"/>
      <c r="AA34" s="127"/>
      <c r="AB34" s="1144"/>
      <c r="AC34" s="1001"/>
      <c r="AD34" s="1002"/>
      <c r="AE34" s="1000"/>
    </row>
    <row r="35" spans="1:31" s="146" customFormat="1" ht="9" customHeight="1">
      <c r="A35" s="1325"/>
      <c r="B35" s="544"/>
      <c r="C35" s="1142"/>
      <c r="D35" s="1103"/>
      <c r="E35" s="528"/>
      <c r="F35" s="1086"/>
      <c r="G35" s="1086"/>
      <c r="H35" s="1094"/>
      <c r="I35" s="1104"/>
      <c r="J35" s="1104"/>
      <c r="K35" s="161"/>
      <c r="L35" s="531"/>
      <c r="M35" s="532"/>
      <c r="N35" s="598"/>
      <c r="O35" s="531"/>
      <c r="P35" s="593"/>
      <c r="Q35" s="532"/>
      <c r="R35" s="593"/>
      <c r="S35" s="544"/>
      <c r="T35" s="544"/>
      <c r="U35" s="544"/>
      <c r="V35" s="544"/>
      <c r="W35" s="544"/>
      <c r="X35" s="544"/>
      <c r="Y35" s="544"/>
      <c r="Z35" s="148"/>
      <c r="AA35" s="132">
        <v>3</v>
      </c>
      <c r="AB35" s="1144"/>
      <c r="AC35" s="1001"/>
      <c r="AD35" s="1002"/>
      <c r="AE35" s="1000"/>
    </row>
    <row r="36" spans="1:31" s="146" customFormat="1" ht="9" customHeight="1">
      <c r="A36" s="1325"/>
      <c r="B36" s="544"/>
      <c r="C36" s="1142"/>
      <c r="D36" s="1104"/>
      <c r="E36" s="1103"/>
      <c r="F36" s="1103"/>
      <c r="G36" s="1103"/>
      <c r="H36" s="595"/>
      <c r="I36" s="1085"/>
      <c r="J36" s="1308"/>
      <c r="K36" s="272"/>
      <c r="L36" s="531"/>
      <c r="M36" s="532"/>
      <c r="N36" s="598"/>
      <c r="O36" s="531"/>
      <c r="P36" s="593"/>
      <c r="Q36" s="532"/>
      <c r="R36" s="593"/>
      <c r="S36" s="544"/>
      <c r="T36" s="544"/>
      <c r="U36" s="544"/>
      <c r="V36" s="544"/>
      <c r="W36" s="544"/>
      <c r="X36" s="544"/>
      <c r="Y36" s="544"/>
      <c r="Z36" s="148"/>
      <c r="AA36" s="128" t="s">
        <v>3</v>
      </c>
      <c r="AB36" s="1144">
        <v>4</v>
      </c>
      <c r="AC36" s="1001">
        <v>30</v>
      </c>
      <c r="AD36" s="1002">
        <v>5</v>
      </c>
      <c r="AE36" s="1000" t="b">
        <v>0</v>
      </c>
    </row>
    <row r="37" spans="1:31" s="146" customFormat="1" ht="9" customHeight="1">
      <c r="A37" s="1325"/>
      <c r="B37" s="544"/>
      <c r="C37" s="1116"/>
      <c r="D37" s="1304"/>
      <c r="E37" s="1104"/>
      <c r="F37" s="1104"/>
      <c r="G37" s="1104"/>
      <c r="H37" s="272"/>
      <c r="I37" s="1086"/>
      <c r="J37" s="1309"/>
      <c r="K37" s="272"/>
      <c r="L37" s="532"/>
      <c r="M37" s="532"/>
      <c r="N37" s="598"/>
      <c r="O37" s="531"/>
      <c r="P37" s="593"/>
      <c r="Q37" s="532"/>
      <c r="R37" s="593"/>
      <c r="S37" s="544"/>
      <c r="T37" s="544"/>
      <c r="U37" s="544"/>
      <c r="V37" s="544"/>
      <c r="W37" s="544"/>
      <c r="X37" s="544"/>
      <c r="Y37" s="544"/>
      <c r="Z37" s="148"/>
      <c r="AA37" s="126"/>
      <c r="AB37" s="1144"/>
      <c r="AC37" s="1001"/>
      <c r="AD37" s="1002"/>
      <c r="AE37" s="1000"/>
    </row>
    <row r="38" spans="1:31" s="146" customFormat="1" ht="9" customHeight="1">
      <c r="A38" s="1325"/>
      <c r="B38" s="544"/>
      <c r="C38" s="1117"/>
      <c r="D38" s="1305"/>
      <c r="E38" s="592"/>
      <c r="F38" s="1085"/>
      <c r="G38" s="1085"/>
      <c r="H38" s="161"/>
      <c r="I38" s="161"/>
      <c r="J38" s="532"/>
      <c r="K38" s="1112"/>
      <c r="L38" s="1103"/>
      <c r="M38" s="1103"/>
      <c r="N38" s="602"/>
      <c r="O38" s="531"/>
      <c r="P38" s="593"/>
      <c r="Q38" s="532"/>
      <c r="R38" s="593"/>
      <c r="S38" s="544"/>
      <c r="T38" s="544"/>
      <c r="U38" s="544"/>
      <c r="V38" s="544"/>
      <c r="W38" s="544"/>
      <c r="X38" s="544"/>
      <c r="Y38" s="544"/>
      <c r="Z38" s="148"/>
      <c r="AA38" s="158">
        <f>IF(AE36,C27,"")</f>
      </c>
      <c r="AB38" s="1144"/>
      <c r="AC38" s="1001"/>
      <c r="AD38" s="1002"/>
      <c r="AE38" s="1000"/>
    </row>
    <row r="39" spans="1:31" s="146" customFormat="1" ht="9" customHeight="1">
      <c r="A39" s="1325"/>
      <c r="B39" s="544"/>
      <c r="C39" s="1142"/>
      <c r="D39" s="1103"/>
      <c r="E39" s="528"/>
      <c r="F39" s="1086"/>
      <c r="G39" s="1086"/>
      <c r="H39" s="161"/>
      <c r="I39" s="161"/>
      <c r="J39" s="531"/>
      <c r="K39" s="1094"/>
      <c r="L39" s="1104"/>
      <c r="M39" s="1104"/>
      <c r="N39" s="602"/>
      <c r="O39" s="531"/>
      <c r="P39" s="593"/>
      <c r="Q39" s="531"/>
      <c r="R39" s="593"/>
      <c r="S39" s="544"/>
      <c r="T39" s="544"/>
      <c r="U39" s="544"/>
      <c r="V39" s="513"/>
      <c r="W39" s="531"/>
      <c r="X39" s="531"/>
      <c r="Y39" s="532"/>
      <c r="Z39" s="694"/>
      <c r="AA39" s="159" t="s">
        <v>2</v>
      </c>
      <c r="AB39" s="1144"/>
      <c r="AC39" s="1001"/>
      <c r="AD39" s="1002"/>
      <c r="AE39" s="1000"/>
    </row>
    <row r="40" spans="1:31" s="146" customFormat="1" ht="9" customHeight="1">
      <c r="A40" s="1325"/>
      <c r="B40" s="544"/>
      <c r="C40" s="1142"/>
      <c r="D40" s="1104"/>
      <c r="E40" s="1103"/>
      <c r="F40" s="1103"/>
      <c r="G40" s="1103"/>
      <c r="H40" s="270"/>
      <c r="I40" s="270"/>
      <c r="J40" s="531"/>
      <c r="K40" s="597"/>
      <c r="L40" s="1298"/>
      <c r="M40" s="1298"/>
      <c r="N40" s="530"/>
      <c r="O40" s="531"/>
      <c r="P40" s="593"/>
      <c r="Q40" s="532"/>
      <c r="R40" s="593"/>
      <c r="S40" s="544"/>
      <c r="T40" s="544"/>
      <c r="U40" s="544"/>
      <c r="V40" s="531"/>
      <c r="W40" s="531"/>
      <c r="X40" s="531"/>
      <c r="Y40" s="532"/>
      <c r="Z40" s="694"/>
      <c r="AA40" s="160">
        <f>IF(AE36,C29,"")</f>
      </c>
      <c r="AB40" s="1144"/>
      <c r="AC40" s="1001"/>
      <c r="AD40" s="1002"/>
      <c r="AE40" s="1000"/>
    </row>
    <row r="41" spans="1:31" s="146" customFormat="1" ht="9" customHeight="1">
      <c r="A41" s="1325"/>
      <c r="B41" s="544"/>
      <c r="C41" s="1116"/>
      <c r="D41" s="1304"/>
      <c r="E41" s="1104"/>
      <c r="F41" s="1104"/>
      <c r="G41" s="1104"/>
      <c r="H41" s="270"/>
      <c r="I41" s="270"/>
      <c r="J41" s="532"/>
      <c r="K41" s="598"/>
      <c r="L41" s="1299"/>
      <c r="M41" s="1299"/>
      <c r="N41" s="530"/>
      <c r="O41" s="531"/>
      <c r="P41" s="593"/>
      <c r="Q41" s="532"/>
      <c r="R41" s="593"/>
      <c r="S41" s="544"/>
      <c r="T41" s="544"/>
      <c r="U41" s="544"/>
      <c r="V41" s="531"/>
      <c r="W41" s="531"/>
      <c r="X41" s="532"/>
      <c r="Y41" s="532"/>
      <c r="Z41" s="694"/>
      <c r="AA41" s="127"/>
      <c r="AB41" s="1144"/>
      <c r="AC41" s="1001"/>
      <c r="AD41" s="1002"/>
      <c r="AE41" s="1000"/>
    </row>
    <row r="42" spans="1:31" s="146" customFormat="1" ht="9" customHeight="1">
      <c r="A42" s="1325"/>
      <c r="B42" s="544"/>
      <c r="C42" s="1117"/>
      <c r="D42" s="1305"/>
      <c r="E42" s="592"/>
      <c r="F42" s="1085"/>
      <c r="G42" s="1085"/>
      <c r="H42" s="1112"/>
      <c r="I42" s="1103"/>
      <c r="J42" s="1103"/>
      <c r="K42" s="273"/>
      <c r="L42" s="531"/>
      <c r="M42" s="532"/>
      <c r="N42" s="532"/>
      <c r="O42" s="531"/>
      <c r="P42" s="593"/>
      <c r="Q42" s="532"/>
      <c r="R42" s="593"/>
      <c r="S42" s="544"/>
      <c r="T42" s="544"/>
      <c r="U42" s="544"/>
      <c r="V42" s="531"/>
      <c r="W42" s="531"/>
      <c r="X42" s="532"/>
      <c r="Y42" s="531"/>
      <c r="Z42" s="694"/>
      <c r="AA42" s="132">
        <v>4</v>
      </c>
      <c r="AB42" s="1144"/>
      <c r="AC42" s="1001"/>
      <c r="AD42" s="1002"/>
      <c r="AE42" s="1000"/>
    </row>
    <row r="43" spans="1:31" s="146" customFormat="1" ht="9" customHeight="1">
      <c r="A43" s="1325"/>
      <c r="B43" s="544"/>
      <c r="C43" s="1142"/>
      <c r="D43" s="1103"/>
      <c r="E43" s="528"/>
      <c r="F43" s="1086"/>
      <c r="G43" s="1086"/>
      <c r="H43" s="1094"/>
      <c r="I43" s="1104"/>
      <c r="J43" s="1104"/>
      <c r="K43" s="273"/>
      <c r="L43" s="531"/>
      <c r="M43" s="532"/>
      <c r="N43" s="532"/>
      <c r="O43" s="531"/>
      <c r="P43" s="593"/>
      <c r="Q43" s="532"/>
      <c r="R43" s="593"/>
      <c r="S43" s="544"/>
      <c r="T43" s="544"/>
      <c r="U43" s="544"/>
      <c r="V43" s="531"/>
      <c r="W43" s="531"/>
      <c r="X43" s="532"/>
      <c r="Y43" s="531"/>
      <c r="Z43" s="694"/>
      <c r="AA43" s="128" t="s">
        <v>3</v>
      </c>
      <c r="AB43" s="1144">
        <v>5</v>
      </c>
      <c r="AC43" s="1001">
        <v>34</v>
      </c>
      <c r="AD43" s="1002">
        <v>5</v>
      </c>
      <c r="AE43" s="1000" t="b">
        <v>0</v>
      </c>
    </row>
    <row r="44" spans="1:31" s="146" customFormat="1" ht="9" customHeight="1">
      <c r="A44" s="1325"/>
      <c r="B44" s="544"/>
      <c r="C44" s="1142"/>
      <c r="D44" s="1104"/>
      <c r="E44" s="1103"/>
      <c r="F44" s="1103"/>
      <c r="G44" s="1103"/>
      <c r="H44" s="595"/>
      <c r="I44" s="1085"/>
      <c r="J44" s="1085"/>
      <c r="K44" s="270"/>
      <c r="L44" s="531"/>
      <c r="M44" s="531"/>
      <c r="N44" s="531"/>
      <c r="O44" s="531"/>
      <c r="P44" s="531"/>
      <c r="Q44" s="531"/>
      <c r="R44" s="593"/>
      <c r="S44" s="544"/>
      <c r="T44" s="544"/>
      <c r="U44" s="544"/>
      <c r="V44" s="531"/>
      <c r="W44" s="531"/>
      <c r="X44" s="532"/>
      <c r="Y44" s="532"/>
      <c r="Z44" s="694"/>
      <c r="AA44" s="126"/>
      <c r="AB44" s="1144"/>
      <c r="AC44" s="1001"/>
      <c r="AD44" s="1002"/>
      <c r="AE44" s="1000"/>
    </row>
    <row r="45" spans="1:31" s="146" customFormat="1" ht="9" customHeight="1">
      <c r="A45" s="1325"/>
      <c r="B45" s="544"/>
      <c r="C45" s="1116"/>
      <c r="D45" s="1304"/>
      <c r="E45" s="1104"/>
      <c r="F45" s="1104"/>
      <c r="G45" s="1104"/>
      <c r="H45" s="272"/>
      <c r="I45" s="1086"/>
      <c r="J45" s="1086"/>
      <c r="K45" s="270"/>
      <c r="L45" s="531"/>
      <c r="M45" s="532"/>
      <c r="N45" s="532"/>
      <c r="O45" s="531"/>
      <c r="P45" s="532"/>
      <c r="Q45" s="531"/>
      <c r="R45" s="593"/>
      <c r="S45" s="544"/>
      <c r="T45" s="544"/>
      <c r="U45" s="544"/>
      <c r="V45" s="531"/>
      <c r="W45" s="531"/>
      <c r="X45" s="532"/>
      <c r="Y45" s="532"/>
      <c r="Z45" s="694"/>
      <c r="AA45" s="158">
        <f>IF(AE43,C31,"")</f>
      </c>
      <c r="AB45" s="1144"/>
      <c r="AC45" s="1001"/>
      <c r="AD45" s="1002"/>
      <c r="AE45" s="1000"/>
    </row>
    <row r="46" spans="1:31" s="146" customFormat="1" ht="9" customHeight="1">
      <c r="A46" s="1325"/>
      <c r="B46" s="544"/>
      <c r="C46" s="1117"/>
      <c r="D46" s="1305"/>
      <c r="E46" s="592"/>
      <c r="F46" s="1085"/>
      <c r="G46" s="1085"/>
      <c r="H46" s="161"/>
      <c r="I46" s="161"/>
      <c r="J46" s="532"/>
      <c r="K46" s="532"/>
      <c r="L46" s="531"/>
      <c r="M46" s="532"/>
      <c r="N46" s="532"/>
      <c r="O46" s="531"/>
      <c r="P46" s="531"/>
      <c r="Q46" s="531"/>
      <c r="R46" s="593"/>
      <c r="S46" s="544"/>
      <c r="T46" s="544"/>
      <c r="U46" s="544"/>
      <c r="V46" s="531"/>
      <c r="W46" s="531"/>
      <c r="X46" s="531"/>
      <c r="Y46" s="532"/>
      <c r="Z46" s="694"/>
      <c r="AA46" s="159" t="s">
        <v>2</v>
      </c>
      <c r="AB46" s="1144"/>
      <c r="AC46" s="1001"/>
      <c r="AD46" s="1002"/>
      <c r="AE46" s="1000"/>
    </row>
    <row r="47" spans="1:31" s="146" customFormat="1" ht="9" customHeight="1">
      <c r="A47" s="544"/>
      <c r="B47" s="544"/>
      <c r="C47" s="232"/>
      <c r="D47" s="232"/>
      <c r="E47" s="528"/>
      <c r="F47" s="1086"/>
      <c r="G47" s="1086"/>
      <c r="H47" s="161"/>
      <c r="I47" s="161"/>
      <c r="J47" s="532"/>
      <c r="K47" s="532"/>
      <c r="L47" s="531"/>
      <c r="M47" s="532"/>
      <c r="N47" s="532"/>
      <c r="O47" s="531"/>
      <c r="P47" s="531"/>
      <c r="Q47" s="531"/>
      <c r="R47" s="593"/>
      <c r="S47" s="544"/>
      <c r="T47" s="544"/>
      <c r="U47" s="544"/>
      <c r="V47" s="531"/>
      <c r="W47" s="531"/>
      <c r="X47" s="531"/>
      <c r="Y47" s="532"/>
      <c r="Z47" s="694"/>
      <c r="AA47" s="160">
        <f>IF(AE43,C33,"")</f>
      </c>
      <c r="AB47" s="1144"/>
      <c r="AC47" s="1001"/>
      <c r="AD47" s="1002"/>
      <c r="AE47" s="1000"/>
    </row>
    <row r="48" spans="1:31" s="146" customFormat="1" ht="9" customHeight="1">
      <c r="A48" s="544"/>
      <c r="B48" s="544"/>
      <c r="C48" s="1329"/>
      <c r="D48" s="1329"/>
      <c r="E48" s="1329"/>
      <c r="F48" s="1329"/>
      <c r="G48" s="1329"/>
      <c r="H48" s="1329"/>
      <c r="I48" s="1329"/>
      <c r="J48" s="1329"/>
      <c r="K48" s="1329"/>
      <c r="L48" s="1329"/>
      <c r="M48" s="1329"/>
      <c r="N48" s="1329"/>
      <c r="O48" s="1329"/>
      <c r="P48" s="1329"/>
      <c r="Q48" s="1329"/>
      <c r="R48" s="1329"/>
      <c r="S48" s="544"/>
      <c r="T48" s="544"/>
      <c r="U48" s="544"/>
      <c r="V48" s="531"/>
      <c r="W48" s="531"/>
      <c r="X48" s="531"/>
      <c r="Y48" s="532"/>
      <c r="Z48" s="694"/>
      <c r="AA48" s="127"/>
      <c r="AB48" s="1144"/>
      <c r="AC48" s="1001"/>
      <c r="AD48" s="1002"/>
      <c r="AE48" s="1000"/>
    </row>
    <row r="49" spans="1:31" s="146" customFormat="1" ht="9" customHeight="1">
      <c r="A49" s="544"/>
      <c r="B49" s="544"/>
      <c r="C49" s="1329"/>
      <c r="D49" s="1329"/>
      <c r="E49" s="1329"/>
      <c r="F49" s="1329"/>
      <c r="G49" s="1329"/>
      <c r="H49" s="1329"/>
      <c r="I49" s="1329"/>
      <c r="J49" s="1329"/>
      <c r="K49" s="1329"/>
      <c r="L49" s="1329"/>
      <c r="M49" s="1329"/>
      <c r="N49" s="1329"/>
      <c r="O49" s="1329"/>
      <c r="P49" s="1329"/>
      <c r="Q49" s="1329"/>
      <c r="R49" s="1329"/>
      <c r="S49" s="544"/>
      <c r="T49" s="544"/>
      <c r="U49" s="544"/>
      <c r="V49" s="531"/>
      <c r="W49" s="531"/>
      <c r="X49" s="532"/>
      <c r="Y49" s="531"/>
      <c r="Z49" s="694"/>
      <c r="AA49" s="132">
        <v>5</v>
      </c>
      <c r="AB49" s="1144"/>
      <c r="AC49" s="1001"/>
      <c r="AD49" s="1002"/>
      <c r="AE49" s="1000"/>
    </row>
    <row r="50" spans="1:31" s="146" customFormat="1" ht="9" customHeight="1">
      <c r="A50" s="544"/>
      <c r="B50" s="544"/>
      <c r="C50" s="535"/>
      <c r="D50" s="1325"/>
      <c r="E50" s="535"/>
      <c r="F50" s="1142"/>
      <c r="G50" s="1142"/>
      <c r="H50" s="514"/>
      <c r="I50" s="514"/>
      <c r="J50" s="531"/>
      <c r="K50" s="531"/>
      <c r="L50" s="532"/>
      <c r="M50" s="532"/>
      <c r="N50" s="532"/>
      <c r="O50" s="531"/>
      <c r="P50" s="531"/>
      <c r="Q50" s="533"/>
      <c r="R50" s="290"/>
      <c r="S50" s="544"/>
      <c r="T50" s="544"/>
      <c r="U50" s="544"/>
      <c r="V50" s="531"/>
      <c r="W50" s="531"/>
      <c r="X50" s="531"/>
      <c r="Y50" s="531"/>
      <c r="Z50" s="694"/>
      <c r="AA50" s="128" t="s">
        <v>3</v>
      </c>
      <c r="AB50" s="1144">
        <v>6</v>
      </c>
      <c r="AC50" s="1001">
        <v>38</v>
      </c>
      <c r="AD50" s="1002">
        <v>5</v>
      </c>
      <c r="AE50" s="1000" t="b">
        <v>0</v>
      </c>
    </row>
    <row r="51" spans="1:31" s="146" customFormat="1" ht="9" customHeight="1">
      <c r="A51" s="544"/>
      <c r="B51" s="544"/>
      <c r="C51" s="535"/>
      <c r="D51" s="1325"/>
      <c r="E51" s="535"/>
      <c r="F51" s="1117"/>
      <c r="G51" s="1117"/>
      <c r="H51" s="514"/>
      <c r="I51" s="514"/>
      <c r="J51" s="531"/>
      <c r="K51" s="531"/>
      <c r="L51" s="532"/>
      <c r="M51" s="532"/>
      <c r="N51" s="532"/>
      <c r="O51" s="532"/>
      <c r="P51" s="532"/>
      <c r="Q51" s="533"/>
      <c r="R51" s="603"/>
      <c r="S51" s="544"/>
      <c r="T51" s="544"/>
      <c r="U51" s="544"/>
      <c r="V51" s="531"/>
      <c r="W51" s="531"/>
      <c r="X51" s="531"/>
      <c r="Y51" s="531"/>
      <c r="Z51" s="694"/>
      <c r="AA51" s="126"/>
      <c r="AB51" s="1144"/>
      <c r="AC51" s="1001"/>
      <c r="AD51" s="1002"/>
      <c r="AE51" s="1000"/>
    </row>
    <row r="52" spans="1:31" s="146" customFormat="1" ht="9" customHeight="1">
      <c r="A52" s="544"/>
      <c r="B52" s="544"/>
      <c r="C52" s="535"/>
      <c r="D52" s="1325"/>
      <c r="E52" s="535"/>
      <c r="F52" s="1317"/>
      <c r="G52" s="1318"/>
      <c r="H52" s="1112"/>
      <c r="I52" s="1103"/>
      <c r="J52" s="1103"/>
      <c r="K52" s="270"/>
      <c r="L52" s="534"/>
      <c r="M52" s="534"/>
      <c r="N52" s="534"/>
      <c r="O52" s="534"/>
      <c r="P52" s="534"/>
      <c r="Q52" s="533"/>
      <c r="R52" s="603"/>
      <c r="S52" s="544"/>
      <c r="T52" s="544"/>
      <c r="U52" s="544"/>
      <c r="V52" s="531"/>
      <c r="W52" s="531"/>
      <c r="X52" s="532"/>
      <c r="Y52" s="531"/>
      <c r="Z52" s="694"/>
      <c r="AA52" s="158">
        <f>IF(AE50,C35,"")</f>
      </c>
      <c r="AB52" s="1144"/>
      <c r="AC52" s="1001"/>
      <c r="AD52" s="1002"/>
      <c r="AE52" s="1000"/>
    </row>
    <row r="53" spans="1:31" s="146" customFormat="1" ht="9" customHeight="1">
      <c r="A53" s="544"/>
      <c r="B53" s="544"/>
      <c r="C53" s="535"/>
      <c r="D53" s="1325"/>
      <c r="E53" s="535"/>
      <c r="F53" s="1322"/>
      <c r="G53" s="1320"/>
      <c r="H53" s="1094"/>
      <c r="I53" s="1104"/>
      <c r="J53" s="1104"/>
      <c r="K53" s="270"/>
      <c r="L53" s="275"/>
      <c r="M53" s="534"/>
      <c r="N53" s="534"/>
      <c r="O53" s="275"/>
      <c r="P53" s="536"/>
      <c r="Q53" s="533"/>
      <c r="R53" s="603"/>
      <c r="S53" s="544"/>
      <c r="T53" s="544"/>
      <c r="U53" s="544"/>
      <c r="V53" s="531"/>
      <c r="W53" s="531"/>
      <c r="X53" s="532"/>
      <c r="Y53" s="531"/>
      <c r="Z53" s="694"/>
      <c r="AA53" s="159" t="s">
        <v>2</v>
      </c>
      <c r="AB53" s="1144"/>
      <c r="AC53" s="1001"/>
      <c r="AD53" s="1002"/>
      <c r="AE53" s="1000"/>
    </row>
    <row r="54" spans="1:31" s="146" customFormat="1" ht="9" customHeight="1">
      <c r="A54" s="544"/>
      <c r="B54" s="544"/>
      <c r="C54" s="535"/>
      <c r="D54" s="1325"/>
      <c r="E54" s="535"/>
      <c r="F54" s="1142"/>
      <c r="G54" s="1313"/>
      <c r="H54" s="604"/>
      <c r="I54" s="1085"/>
      <c r="J54" s="1308"/>
      <c r="K54" s="272"/>
      <c r="L54" s="275"/>
      <c r="M54" s="534"/>
      <c r="N54" s="534"/>
      <c r="O54" s="275"/>
      <c r="P54" s="536"/>
      <c r="Q54" s="593"/>
      <c r="R54" s="603"/>
      <c r="S54" s="544"/>
      <c r="T54" s="544"/>
      <c r="U54" s="544"/>
      <c r="V54" s="531"/>
      <c r="W54" s="531"/>
      <c r="X54" s="532"/>
      <c r="Y54" s="531"/>
      <c r="Z54" s="693"/>
      <c r="AA54" s="160">
        <f>IF(AE50,C37,"")</f>
      </c>
      <c r="AB54" s="1144"/>
      <c r="AC54" s="1001"/>
      <c r="AD54" s="1002"/>
      <c r="AE54" s="1000"/>
    </row>
    <row r="55" spans="1:31" s="146" customFormat="1" ht="9" customHeight="1">
      <c r="A55" s="544"/>
      <c r="B55" s="544"/>
      <c r="C55" s="535"/>
      <c r="D55" s="1325"/>
      <c r="E55" s="535"/>
      <c r="F55" s="1323"/>
      <c r="G55" s="1100"/>
      <c r="H55" s="537"/>
      <c r="I55" s="1086"/>
      <c r="J55" s="1309"/>
      <c r="K55" s="272"/>
      <c r="L55" s="534"/>
      <c r="M55" s="534"/>
      <c r="N55" s="534"/>
      <c r="O55" s="275"/>
      <c r="P55" s="536"/>
      <c r="Q55" s="605"/>
      <c r="R55" s="290"/>
      <c r="S55" s="544"/>
      <c r="T55" s="544"/>
      <c r="U55" s="544"/>
      <c r="V55" s="531"/>
      <c r="W55" s="531"/>
      <c r="X55" s="531"/>
      <c r="Y55" s="531"/>
      <c r="Z55" s="693"/>
      <c r="AA55" s="127"/>
      <c r="AB55" s="1144"/>
      <c r="AC55" s="1001"/>
      <c r="AD55" s="1002"/>
      <c r="AE55" s="1000"/>
    </row>
    <row r="56" spans="1:31" s="146" customFormat="1" ht="9" customHeight="1">
      <c r="A56" s="544"/>
      <c r="B56" s="544"/>
      <c r="C56" s="535"/>
      <c r="D56" s="1325"/>
      <c r="E56" s="535"/>
      <c r="F56" s="1317"/>
      <c r="G56" s="1317"/>
      <c r="H56" s="535"/>
      <c r="I56" s="535"/>
      <c r="J56" s="534"/>
      <c r="K56" s="1112"/>
      <c r="L56" s="1103"/>
      <c r="M56" s="1103"/>
      <c r="N56" s="538"/>
      <c r="O56" s="275"/>
      <c r="P56" s="536"/>
      <c r="Q56" s="605"/>
      <c r="R56" s="290"/>
      <c r="S56" s="544"/>
      <c r="T56" s="544"/>
      <c r="U56" s="544"/>
      <c r="V56" s="531"/>
      <c r="W56" s="531"/>
      <c r="X56" s="531"/>
      <c r="Y56" s="531"/>
      <c r="Z56" s="693"/>
      <c r="AA56" s="132">
        <v>6</v>
      </c>
      <c r="AB56" s="1144"/>
      <c r="AC56" s="1001"/>
      <c r="AD56" s="1002"/>
      <c r="AE56" s="1000"/>
    </row>
    <row r="57" spans="1:31" s="146" customFormat="1" ht="9" customHeight="1">
      <c r="A57" s="544"/>
      <c r="B57" s="544"/>
      <c r="C57" s="535"/>
      <c r="D57" s="1325"/>
      <c r="E57" s="535"/>
      <c r="F57" s="1322"/>
      <c r="G57" s="1322"/>
      <c r="H57" s="535"/>
      <c r="I57" s="535"/>
      <c r="J57" s="275"/>
      <c r="K57" s="1094"/>
      <c r="L57" s="1104"/>
      <c r="M57" s="1104"/>
      <c r="N57" s="538"/>
      <c r="O57" s="275"/>
      <c r="P57" s="536"/>
      <c r="Q57" s="605"/>
      <c r="R57" s="290"/>
      <c r="S57" s="544"/>
      <c r="T57" s="544"/>
      <c r="U57" s="544"/>
      <c r="V57" s="531"/>
      <c r="W57" s="531"/>
      <c r="X57" s="532"/>
      <c r="Y57" s="531"/>
      <c r="Z57" s="693"/>
      <c r="AA57" s="128" t="s">
        <v>3</v>
      </c>
      <c r="AB57" s="1144">
        <v>7</v>
      </c>
      <c r="AC57" s="1001">
        <v>42</v>
      </c>
      <c r="AD57" s="1002">
        <v>5</v>
      </c>
      <c r="AE57" s="1000" t="b">
        <v>0</v>
      </c>
    </row>
    <row r="58" spans="1:31" s="146" customFormat="1" ht="9" customHeight="1">
      <c r="A58" s="544"/>
      <c r="B58" s="544"/>
      <c r="C58" s="535"/>
      <c r="D58" s="1325"/>
      <c r="E58" s="535"/>
      <c r="F58" s="1142"/>
      <c r="G58" s="1142"/>
      <c r="H58" s="232"/>
      <c r="I58" s="232"/>
      <c r="J58" s="275"/>
      <c r="K58" s="606"/>
      <c r="L58" s="1315"/>
      <c r="M58" s="1315"/>
      <c r="N58" s="539"/>
      <c r="O58" s="275"/>
      <c r="P58" s="536"/>
      <c r="Q58" s="593"/>
      <c r="R58" s="290"/>
      <c r="S58" s="544"/>
      <c r="T58" s="544"/>
      <c r="U58" s="544"/>
      <c r="V58" s="531"/>
      <c r="W58" s="531"/>
      <c r="X58" s="531"/>
      <c r="Y58" s="531"/>
      <c r="Z58" s="694"/>
      <c r="AA58" s="140"/>
      <c r="AB58" s="1144"/>
      <c r="AC58" s="1001"/>
      <c r="AD58" s="1002"/>
      <c r="AE58" s="1000"/>
    </row>
    <row r="59" spans="1:31" s="146" customFormat="1" ht="9" customHeight="1">
      <c r="A59" s="544"/>
      <c r="B59" s="544"/>
      <c r="C59" s="535"/>
      <c r="D59" s="1325"/>
      <c r="E59" s="535"/>
      <c r="F59" s="1117"/>
      <c r="G59" s="1117"/>
      <c r="H59" s="232"/>
      <c r="I59" s="232"/>
      <c r="J59" s="534"/>
      <c r="K59" s="540"/>
      <c r="L59" s="1316"/>
      <c r="M59" s="1316"/>
      <c r="N59" s="539"/>
      <c r="O59" s="275"/>
      <c r="P59" s="536"/>
      <c r="Q59" s="593"/>
      <c r="R59" s="290"/>
      <c r="S59" s="544"/>
      <c r="T59" s="544"/>
      <c r="U59" s="544"/>
      <c r="V59" s="531"/>
      <c r="W59" s="531"/>
      <c r="X59" s="531"/>
      <c r="Y59" s="531"/>
      <c r="Z59" s="694"/>
      <c r="AA59" s="158">
        <f>IF(AE57,C39,"")</f>
      </c>
      <c r="AB59" s="1144"/>
      <c r="AC59" s="1001"/>
      <c r="AD59" s="1002"/>
      <c r="AE59" s="1000"/>
    </row>
    <row r="60" spans="1:31" s="146" customFormat="1" ht="9" customHeight="1">
      <c r="A60" s="544"/>
      <c r="B60" s="544"/>
      <c r="C60" s="535"/>
      <c r="D60" s="1325"/>
      <c r="E60" s="535"/>
      <c r="F60" s="1317"/>
      <c r="G60" s="1318"/>
      <c r="H60" s="1112"/>
      <c r="I60" s="1103"/>
      <c r="J60" s="1103"/>
      <c r="K60" s="272"/>
      <c r="L60" s="275"/>
      <c r="M60" s="534"/>
      <c r="N60" s="540"/>
      <c r="O60" s="275"/>
      <c r="P60" s="536"/>
      <c r="Q60" s="593"/>
      <c r="R60" s="290"/>
      <c r="S60" s="544"/>
      <c r="T60" s="544"/>
      <c r="U60" s="544"/>
      <c r="V60" s="531"/>
      <c r="W60" s="531"/>
      <c r="X60" s="532"/>
      <c r="Y60" s="531"/>
      <c r="Z60" s="694"/>
      <c r="AA60" s="159" t="s">
        <v>2</v>
      </c>
      <c r="AB60" s="1144"/>
      <c r="AC60" s="1001"/>
      <c r="AD60" s="1002"/>
      <c r="AE60" s="1000"/>
    </row>
    <row r="61" spans="1:31" s="146" customFormat="1" ht="9" customHeight="1">
      <c r="A61" s="544"/>
      <c r="B61" s="544"/>
      <c r="C61" s="535"/>
      <c r="D61" s="1325"/>
      <c r="E61" s="535"/>
      <c r="F61" s="1322"/>
      <c r="G61" s="1320"/>
      <c r="H61" s="1094"/>
      <c r="I61" s="1104"/>
      <c r="J61" s="1104"/>
      <c r="K61" s="272"/>
      <c r="L61" s="275"/>
      <c r="M61" s="534"/>
      <c r="N61" s="540"/>
      <c r="O61" s="275"/>
      <c r="P61" s="536"/>
      <c r="Q61" s="593"/>
      <c r="R61" s="290"/>
      <c r="S61" s="544"/>
      <c r="T61" s="544"/>
      <c r="U61" s="544"/>
      <c r="V61" s="531"/>
      <c r="W61" s="531"/>
      <c r="X61" s="532"/>
      <c r="Y61" s="531"/>
      <c r="Z61" s="693"/>
      <c r="AA61" s="160">
        <f>IF(AE57,C41,"")</f>
      </c>
      <c r="AB61" s="1144"/>
      <c r="AC61" s="1001"/>
      <c r="AD61" s="1002"/>
      <c r="AE61" s="1000"/>
    </row>
    <row r="62" spans="1:31" s="146" customFormat="1" ht="9" customHeight="1">
      <c r="A62" s="544"/>
      <c r="B62" s="544"/>
      <c r="C62" s="535"/>
      <c r="D62" s="1325"/>
      <c r="E62" s="535"/>
      <c r="F62" s="1142"/>
      <c r="G62" s="1313"/>
      <c r="H62" s="604"/>
      <c r="I62" s="1085"/>
      <c r="J62" s="1085"/>
      <c r="K62" s="270"/>
      <c r="L62" s="275"/>
      <c r="M62" s="534"/>
      <c r="N62" s="540"/>
      <c r="O62" s="275"/>
      <c r="P62" s="536"/>
      <c r="Q62" s="593"/>
      <c r="R62" s="290"/>
      <c r="S62" s="544"/>
      <c r="T62" s="544"/>
      <c r="U62" s="544"/>
      <c r="V62" s="531"/>
      <c r="W62" s="531"/>
      <c r="X62" s="532"/>
      <c r="Y62" s="531"/>
      <c r="Z62" s="693"/>
      <c r="AA62" s="141"/>
      <c r="AB62" s="1144"/>
      <c r="AC62" s="1001"/>
      <c r="AD62" s="1002"/>
      <c r="AE62" s="1000"/>
    </row>
    <row r="63" spans="1:31" s="146" customFormat="1" ht="9" customHeight="1">
      <c r="A63" s="544"/>
      <c r="B63" s="544"/>
      <c r="C63" s="535"/>
      <c r="D63" s="1325"/>
      <c r="E63" s="535"/>
      <c r="F63" s="1323"/>
      <c r="G63" s="1100"/>
      <c r="H63" s="537"/>
      <c r="I63" s="1086"/>
      <c r="J63" s="1086"/>
      <c r="K63" s="270"/>
      <c r="L63" s="275"/>
      <c r="M63" s="534"/>
      <c r="N63" s="540"/>
      <c r="O63" s="275"/>
      <c r="P63" s="536"/>
      <c r="Q63" s="603"/>
      <c r="R63" s="290"/>
      <c r="S63" s="544"/>
      <c r="T63" s="544"/>
      <c r="U63" s="544"/>
      <c r="V63" s="531"/>
      <c r="W63" s="531"/>
      <c r="X63" s="531"/>
      <c r="Y63" s="531"/>
      <c r="Z63" s="693"/>
      <c r="AA63" s="132">
        <v>7</v>
      </c>
      <c r="AB63" s="1144"/>
      <c r="AC63" s="1001"/>
      <c r="AD63" s="1002"/>
      <c r="AE63" s="1000"/>
    </row>
    <row r="64" spans="1:31" s="146" customFormat="1" ht="9" customHeight="1">
      <c r="A64" s="544"/>
      <c r="B64" s="544"/>
      <c r="C64" s="535"/>
      <c r="D64" s="1325"/>
      <c r="E64" s="535"/>
      <c r="F64" s="1317"/>
      <c r="G64" s="1317"/>
      <c r="H64" s="535"/>
      <c r="I64" s="535"/>
      <c r="J64" s="534"/>
      <c r="K64" s="534"/>
      <c r="L64" s="275"/>
      <c r="M64" s="275"/>
      <c r="N64" s="1112"/>
      <c r="O64" s="1103"/>
      <c r="P64" s="1103"/>
      <c r="Q64" s="603"/>
      <c r="R64" s="290"/>
      <c r="S64" s="544"/>
      <c r="T64" s="544"/>
      <c r="U64" s="544"/>
      <c r="V64" s="531"/>
      <c r="W64" s="531"/>
      <c r="X64" s="531"/>
      <c r="Y64" s="513"/>
      <c r="Z64" s="695"/>
      <c r="AA64" s="128" t="s">
        <v>3</v>
      </c>
      <c r="AB64" s="1144">
        <v>8</v>
      </c>
      <c r="AC64" s="1001">
        <v>46</v>
      </c>
      <c r="AD64" s="1002">
        <v>5</v>
      </c>
      <c r="AE64" s="1000" t="b">
        <v>0</v>
      </c>
    </row>
    <row r="65" spans="1:31" s="146" customFormat="1" ht="9" customHeight="1">
      <c r="A65" s="544"/>
      <c r="B65" s="544"/>
      <c r="C65" s="535"/>
      <c r="D65" s="1325"/>
      <c r="E65" s="535"/>
      <c r="F65" s="1322"/>
      <c r="G65" s="1322"/>
      <c r="H65" s="535"/>
      <c r="I65" s="535"/>
      <c r="J65" s="275"/>
      <c r="K65" s="275"/>
      <c r="L65" s="275"/>
      <c r="M65" s="275"/>
      <c r="N65" s="1094"/>
      <c r="O65" s="1104"/>
      <c r="P65" s="1104"/>
      <c r="Q65" s="603"/>
      <c r="R65" s="290"/>
      <c r="S65" s="544"/>
      <c r="T65" s="544"/>
      <c r="U65" s="544"/>
      <c r="V65" s="531"/>
      <c r="W65" s="531"/>
      <c r="X65" s="531"/>
      <c r="Y65" s="513"/>
      <c r="Z65" s="695"/>
      <c r="AA65" s="126"/>
      <c r="AB65" s="1144"/>
      <c r="AC65" s="1001"/>
      <c r="AD65" s="1002"/>
      <c r="AE65" s="1000"/>
    </row>
    <row r="66" spans="1:31" s="146" customFormat="1" ht="9" customHeight="1">
      <c r="A66" s="544"/>
      <c r="B66" s="544"/>
      <c r="C66" s="535"/>
      <c r="D66" s="1325"/>
      <c r="E66" s="535"/>
      <c r="F66" s="1142"/>
      <c r="G66" s="1142"/>
      <c r="H66" s="232"/>
      <c r="I66" s="232"/>
      <c r="J66" s="275"/>
      <c r="K66" s="275"/>
      <c r="L66" s="275"/>
      <c r="M66" s="275"/>
      <c r="N66" s="606"/>
      <c r="O66" s="1085"/>
      <c r="P66" s="1085"/>
      <c r="Q66" s="603"/>
      <c r="R66" s="290"/>
      <c r="S66" s="544"/>
      <c r="T66" s="544"/>
      <c r="U66" s="544"/>
      <c r="V66" s="531"/>
      <c r="W66" s="531"/>
      <c r="X66" s="531"/>
      <c r="Y66" s="513"/>
      <c r="Z66" s="695"/>
      <c r="AA66" s="158">
        <f>IF(AE64,C43,"")</f>
      </c>
      <c r="AB66" s="1144"/>
      <c r="AC66" s="1001"/>
      <c r="AD66" s="1002"/>
      <c r="AE66" s="1000"/>
    </row>
    <row r="67" spans="1:31" s="146" customFormat="1" ht="9" customHeight="1">
      <c r="A67" s="544"/>
      <c r="B67" s="544"/>
      <c r="C67" s="535"/>
      <c r="D67" s="1325"/>
      <c r="E67" s="535"/>
      <c r="F67" s="1117"/>
      <c r="G67" s="1117"/>
      <c r="H67" s="232"/>
      <c r="I67" s="232"/>
      <c r="J67" s="534"/>
      <c r="K67" s="534"/>
      <c r="L67" s="275"/>
      <c r="M67" s="275"/>
      <c r="N67" s="607"/>
      <c r="O67" s="1086"/>
      <c r="P67" s="1086"/>
      <c r="Q67" s="603"/>
      <c r="R67" s="290"/>
      <c r="S67" s="544"/>
      <c r="T67" s="544"/>
      <c r="U67" s="544"/>
      <c r="V67" s="531"/>
      <c r="W67" s="531"/>
      <c r="X67" s="531"/>
      <c r="Y67" s="513"/>
      <c r="Z67" s="695"/>
      <c r="AA67" s="159" t="s">
        <v>2</v>
      </c>
      <c r="AB67" s="1144"/>
      <c r="AC67" s="1001"/>
      <c r="AD67" s="1002"/>
      <c r="AE67" s="1000"/>
    </row>
    <row r="68" spans="1:31" s="146" customFormat="1" ht="9" customHeight="1">
      <c r="A68" s="544"/>
      <c r="B68" s="544"/>
      <c r="C68" s="535"/>
      <c r="D68" s="1325"/>
      <c r="E68" s="535"/>
      <c r="F68" s="1317"/>
      <c r="G68" s="1318"/>
      <c r="H68" s="1112"/>
      <c r="I68" s="1103"/>
      <c r="J68" s="1103"/>
      <c r="K68" s="270"/>
      <c r="L68" s="275"/>
      <c r="M68" s="534"/>
      <c r="N68" s="540"/>
      <c r="O68" s="275"/>
      <c r="P68" s="536"/>
      <c r="Q68" s="603"/>
      <c r="R68" s="290"/>
      <c r="S68" s="544"/>
      <c r="T68" s="544"/>
      <c r="U68" s="544"/>
      <c r="V68" s="531"/>
      <c r="W68" s="531"/>
      <c r="X68" s="531"/>
      <c r="Y68" s="513"/>
      <c r="Z68" s="695"/>
      <c r="AA68" s="160">
        <f>IF(AE64,C45,"")</f>
      </c>
      <c r="AB68" s="1144"/>
      <c r="AC68" s="1001"/>
      <c r="AD68" s="1002"/>
      <c r="AE68" s="1000"/>
    </row>
    <row r="69" spans="1:31" s="146" customFormat="1" ht="9" customHeight="1">
      <c r="A69" s="544"/>
      <c r="B69" s="544"/>
      <c r="C69" s="535"/>
      <c r="D69" s="1325"/>
      <c r="E69" s="535"/>
      <c r="F69" s="1322"/>
      <c r="G69" s="1320"/>
      <c r="H69" s="1094"/>
      <c r="I69" s="1104"/>
      <c r="J69" s="1104"/>
      <c r="K69" s="270"/>
      <c r="L69" s="275"/>
      <c r="M69" s="534"/>
      <c r="N69" s="540"/>
      <c r="O69" s="275"/>
      <c r="P69" s="536"/>
      <c r="Q69" s="603"/>
      <c r="R69" s="290"/>
      <c r="S69" s="544"/>
      <c r="T69" s="544"/>
      <c r="U69" s="544"/>
      <c r="V69" s="531"/>
      <c r="W69" s="531"/>
      <c r="X69" s="531"/>
      <c r="Y69" s="513"/>
      <c r="Z69" s="695"/>
      <c r="AA69" s="127"/>
      <c r="AB69" s="1144"/>
      <c r="AC69" s="1001"/>
      <c r="AD69" s="1002"/>
      <c r="AE69" s="1000"/>
    </row>
    <row r="70" spans="1:31" s="146" customFormat="1" ht="9" customHeight="1">
      <c r="A70" s="544"/>
      <c r="B70" s="544"/>
      <c r="C70" s="535"/>
      <c r="D70" s="1325"/>
      <c r="E70" s="535"/>
      <c r="F70" s="1142"/>
      <c r="G70" s="1313"/>
      <c r="H70" s="604"/>
      <c r="I70" s="1085"/>
      <c r="J70" s="1308"/>
      <c r="K70" s="272"/>
      <c r="L70" s="275"/>
      <c r="M70" s="534"/>
      <c r="N70" s="540"/>
      <c r="O70" s="275"/>
      <c r="P70" s="536"/>
      <c r="Q70" s="603"/>
      <c r="R70" s="290"/>
      <c r="S70" s="544"/>
      <c r="T70" s="544"/>
      <c r="U70" s="544"/>
      <c r="V70" s="531"/>
      <c r="W70" s="531"/>
      <c r="X70" s="531"/>
      <c r="Y70" s="513"/>
      <c r="Z70" s="695"/>
      <c r="AA70" s="132">
        <v>8</v>
      </c>
      <c r="AB70" s="1144"/>
      <c r="AC70" s="1001"/>
      <c r="AD70" s="1002"/>
      <c r="AE70" s="1000"/>
    </row>
    <row r="71" spans="1:31" s="146" customFormat="1" ht="9" customHeight="1">
      <c r="A71" s="544"/>
      <c r="B71" s="544"/>
      <c r="C71" s="535"/>
      <c r="D71" s="1325"/>
      <c r="E71" s="535"/>
      <c r="F71" s="1323"/>
      <c r="G71" s="1100"/>
      <c r="H71" s="537"/>
      <c r="I71" s="1086"/>
      <c r="J71" s="1309"/>
      <c r="K71" s="272"/>
      <c r="L71" s="534"/>
      <c r="M71" s="534"/>
      <c r="N71" s="540"/>
      <c r="O71" s="275"/>
      <c r="P71" s="536"/>
      <c r="Q71" s="603"/>
      <c r="R71" s="290"/>
      <c r="S71" s="544"/>
      <c r="T71" s="544"/>
      <c r="U71" s="544"/>
      <c r="V71" s="531"/>
      <c r="W71" s="531"/>
      <c r="X71" s="531"/>
      <c r="Y71" s="513"/>
      <c r="Z71" s="695"/>
      <c r="AA71" s="128" t="s">
        <v>79</v>
      </c>
      <c r="AB71" s="1144">
        <v>9</v>
      </c>
      <c r="AC71" s="1001">
        <v>20</v>
      </c>
      <c r="AD71" s="1002">
        <v>8</v>
      </c>
      <c r="AE71" s="1000" t="b">
        <v>0</v>
      </c>
    </row>
    <row r="72" spans="1:31" s="146" customFormat="1" ht="9" customHeight="1">
      <c r="A72" s="544"/>
      <c r="B72" s="544"/>
      <c r="C72" s="535"/>
      <c r="D72" s="1325"/>
      <c r="E72" s="535"/>
      <c r="F72" s="1317"/>
      <c r="G72" s="1317"/>
      <c r="H72" s="535"/>
      <c r="I72" s="535"/>
      <c r="J72" s="534"/>
      <c r="K72" s="1112"/>
      <c r="L72" s="1103"/>
      <c r="M72" s="1103"/>
      <c r="N72" s="541"/>
      <c r="O72" s="275"/>
      <c r="P72" s="536"/>
      <c r="Q72" s="603"/>
      <c r="R72" s="290"/>
      <c r="S72" s="544"/>
      <c r="T72" s="544"/>
      <c r="U72" s="544"/>
      <c r="V72" s="531"/>
      <c r="W72" s="531"/>
      <c r="X72" s="531"/>
      <c r="Y72" s="513"/>
      <c r="Z72" s="695"/>
      <c r="AA72" s="126"/>
      <c r="AB72" s="1144"/>
      <c r="AC72" s="1001"/>
      <c r="AD72" s="1002"/>
      <c r="AE72" s="1000"/>
    </row>
    <row r="73" spans="1:31" s="146" customFormat="1" ht="9" customHeight="1">
      <c r="A73" s="544"/>
      <c r="B73" s="544"/>
      <c r="C73" s="535"/>
      <c r="D73" s="1325"/>
      <c r="E73" s="535"/>
      <c r="F73" s="1322"/>
      <c r="G73" s="1322"/>
      <c r="H73" s="535"/>
      <c r="I73" s="535"/>
      <c r="J73" s="275"/>
      <c r="K73" s="1094"/>
      <c r="L73" s="1104"/>
      <c r="M73" s="1104"/>
      <c r="N73" s="541"/>
      <c r="O73" s="275"/>
      <c r="P73" s="536"/>
      <c r="Q73" s="603"/>
      <c r="R73" s="290"/>
      <c r="S73" s="544"/>
      <c r="T73" s="544"/>
      <c r="U73" s="544"/>
      <c r="V73" s="531"/>
      <c r="W73" s="531"/>
      <c r="X73" s="531"/>
      <c r="Y73" s="513"/>
      <c r="Z73" s="695"/>
      <c r="AA73" s="158">
        <f>IF(AE71,E16,"")</f>
      </c>
      <c r="AB73" s="1144"/>
      <c r="AC73" s="1001"/>
      <c r="AD73" s="1002"/>
      <c r="AE73" s="1000"/>
    </row>
    <row r="74" spans="1:31" s="146" customFormat="1" ht="9" customHeight="1">
      <c r="A74" s="544"/>
      <c r="B74" s="544"/>
      <c r="C74" s="535"/>
      <c r="D74" s="1325"/>
      <c r="E74" s="535"/>
      <c r="F74" s="1142"/>
      <c r="G74" s="1142"/>
      <c r="H74" s="232"/>
      <c r="I74" s="232"/>
      <c r="J74" s="275"/>
      <c r="K74" s="606"/>
      <c r="L74" s="1315"/>
      <c r="M74" s="1315"/>
      <c r="N74" s="542"/>
      <c r="O74" s="275"/>
      <c r="P74" s="536"/>
      <c r="Q74" s="603"/>
      <c r="R74" s="290"/>
      <c r="S74" s="544"/>
      <c r="T74" s="544"/>
      <c r="U74" s="544"/>
      <c r="V74" s="531"/>
      <c r="W74" s="531"/>
      <c r="X74" s="531"/>
      <c r="Y74" s="513"/>
      <c r="Z74" s="695"/>
      <c r="AA74" s="159" t="s">
        <v>2</v>
      </c>
      <c r="AB74" s="1144"/>
      <c r="AC74" s="1001"/>
      <c r="AD74" s="1002"/>
      <c r="AE74" s="1000"/>
    </row>
    <row r="75" spans="1:31" s="146" customFormat="1" ht="9" customHeight="1">
      <c r="A75" s="544"/>
      <c r="B75" s="544"/>
      <c r="C75" s="535"/>
      <c r="D75" s="1325"/>
      <c r="E75" s="535"/>
      <c r="F75" s="1117"/>
      <c r="G75" s="1117"/>
      <c r="H75" s="232"/>
      <c r="I75" s="232"/>
      <c r="J75" s="534"/>
      <c r="K75" s="540"/>
      <c r="L75" s="1316"/>
      <c r="M75" s="1316"/>
      <c r="N75" s="542"/>
      <c r="O75" s="275"/>
      <c r="P75" s="536"/>
      <c r="Q75" s="603"/>
      <c r="R75" s="290"/>
      <c r="S75" s="544"/>
      <c r="T75" s="544"/>
      <c r="U75" s="544"/>
      <c r="V75" s="531"/>
      <c r="W75" s="531"/>
      <c r="X75" s="531"/>
      <c r="Y75" s="513"/>
      <c r="Z75" s="695"/>
      <c r="AA75" s="160">
        <f>IF(AE71,E20,"")</f>
      </c>
      <c r="AB75" s="1144"/>
      <c r="AC75" s="1001"/>
      <c r="AD75" s="1002"/>
      <c r="AE75" s="1000"/>
    </row>
    <row r="76" spans="1:31" s="146" customFormat="1" ht="9" customHeight="1">
      <c r="A76" s="544"/>
      <c r="B76" s="544"/>
      <c r="C76" s="535"/>
      <c r="D76" s="1325"/>
      <c r="E76" s="535"/>
      <c r="F76" s="1317"/>
      <c r="G76" s="1318"/>
      <c r="H76" s="1112"/>
      <c r="I76" s="1103"/>
      <c r="J76" s="1103"/>
      <c r="K76" s="272"/>
      <c r="L76" s="275"/>
      <c r="M76" s="534"/>
      <c r="N76" s="534"/>
      <c r="O76" s="275"/>
      <c r="P76" s="536"/>
      <c r="Q76" s="603"/>
      <c r="R76" s="290"/>
      <c r="S76" s="544"/>
      <c r="T76" s="544"/>
      <c r="U76" s="544"/>
      <c r="V76" s="531"/>
      <c r="W76" s="531"/>
      <c r="X76" s="531"/>
      <c r="Y76" s="513"/>
      <c r="Z76" s="695"/>
      <c r="AA76" s="127"/>
      <c r="AB76" s="1144"/>
      <c r="AC76" s="1001"/>
      <c r="AD76" s="1002"/>
      <c r="AE76" s="1000"/>
    </row>
    <row r="77" spans="1:31" s="146" customFormat="1" ht="9" customHeight="1">
      <c r="A77" s="544"/>
      <c r="B77" s="544"/>
      <c r="C77" s="535"/>
      <c r="D77" s="1325"/>
      <c r="E77" s="535"/>
      <c r="F77" s="1322"/>
      <c r="G77" s="1320"/>
      <c r="H77" s="1094"/>
      <c r="I77" s="1104"/>
      <c r="J77" s="1104"/>
      <c r="K77" s="272"/>
      <c r="L77" s="275"/>
      <c r="M77" s="534"/>
      <c r="N77" s="534"/>
      <c r="O77" s="275"/>
      <c r="P77" s="536"/>
      <c r="Q77" s="544"/>
      <c r="R77" s="591"/>
      <c r="S77" s="544"/>
      <c r="T77" s="544"/>
      <c r="U77" s="544"/>
      <c r="V77" s="531"/>
      <c r="W77" s="531"/>
      <c r="X77" s="531"/>
      <c r="Y77" s="531"/>
      <c r="Z77" s="694"/>
      <c r="AA77" s="132">
        <v>1</v>
      </c>
      <c r="AB77" s="1144"/>
      <c r="AC77" s="1001"/>
      <c r="AD77" s="1002"/>
      <c r="AE77" s="1000"/>
    </row>
    <row r="78" spans="1:31" s="146" customFormat="1" ht="9" customHeight="1">
      <c r="A78" s="544"/>
      <c r="B78" s="544"/>
      <c r="C78" s="535"/>
      <c r="D78" s="1325"/>
      <c r="E78" s="535"/>
      <c r="F78" s="1142"/>
      <c r="G78" s="1313"/>
      <c r="H78" s="604"/>
      <c r="I78" s="1085"/>
      <c r="J78" s="1085"/>
      <c r="K78" s="270"/>
      <c r="L78" s="275"/>
      <c r="M78" s="275"/>
      <c r="N78" s="275"/>
      <c r="O78" s="275"/>
      <c r="P78" s="275"/>
      <c r="Q78" s="544"/>
      <c r="R78" s="599"/>
      <c r="S78" s="544"/>
      <c r="T78" s="544"/>
      <c r="U78" s="544"/>
      <c r="V78" s="531"/>
      <c r="W78" s="531"/>
      <c r="X78" s="532"/>
      <c r="Y78" s="531"/>
      <c r="Z78" s="694"/>
      <c r="AA78" s="128" t="s">
        <v>3</v>
      </c>
      <c r="AB78" s="1144">
        <v>10</v>
      </c>
      <c r="AC78" s="1001">
        <v>28</v>
      </c>
      <c r="AD78" s="1002">
        <v>8</v>
      </c>
      <c r="AE78" s="1000" t="b">
        <v>0</v>
      </c>
    </row>
    <row r="79" spans="1:31" s="146" customFormat="1" ht="9" customHeight="1">
      <c r="A79" s="544"/>
      <c r="B79" s="544"/>
      <c r="C79" s="585"/>
      <c r="D79" s="1325"/>
      <c r="E79" s="585"/>
      <c r="F79" s="1323"/>
      <c r="G79" s="1100"/>
      <c r="H79" s="537"/>
      <c r="I79" s="1086"/>
      <c r="J79" s="1086"/>
      <c r="K79" s="270"/>
      <c r="L79" s="275"/>
      <c r="M79" s="534"/>
      <c r="N79" s="534"/>
      <c r="O79" s="275"/>
      <c r="P79" s="534"/>
      <c r="Q79" s="544"/>
      <c r="R79" s="533"/>
      <c r="S79" s="544"/>
      <c r="T79" s="544"/>
      <c r="U79" s="544"/>
      <c r="V79" s="531"/>
      <c r="W79" s="531"/>
      <c r="X79" s="531"/>
      <c r="Y79" s="531"/>
      <c r="Z79" s="693"/>
      <c r="AA79" s="126"/>
      <c r="AB79" s="1144"/>
      <c r="AC79" s="1001"/>
      <c r="AD79" s="1002"/>
      <c r="AE79" s="1000"/>
    </row>
    <row r="80" spans="1:31" s="146" customFormat="1" ht="9" customHeight="1">
      <c r="A80" s="544"/>
      <c r="B80" s="544"/>
      <c r="C80" s="585"/>
      <c r="D80" s="1327"/>
      <c r="E80" s="585"/>
      <c r="F80" s="1317"/>
      <c r="G80" s="1317"/>
      <c r="H80" s="535"/>
      <c r="I80" s="535"/>
      <c r="J80" s="543"/>
      <c r="K80" s="543"/>
      <c r="L80" s="543"/>
      <c r="M80" s="543"/>
      <c r="N80" s="543"/>
      <c r="O80" s="543"/>
      <c r="P80" s="543"/>
      <c r="Q80" s="544"/>
      <c r="R80" s="533"/>
      <c r="S80" s="290"/>
      <c r="T80" s="290"/>
      <c r="U80" s="544"/>
      <c r="V80" s="531"/>
      <c r="W80" s="531"/>
      <c r="X80" s="531"/>
      <c r="Y80" s="531"/>
      <c r="Z80" s="694"/>
      <c r="AA80" s="158">
        <f>IF(AE78,E24,"")</f>
      </c>
      <c r="AB80" s="1144"/>
      <c r="AC80" s="1001"/>
      <c r="AD80" s="1002"/>
      <c r="AE80" s="1000"/>
    </row>
    <row r="81" spans="1:31" s="146" customFormat="1" ht="9" customHeight="1">
      <c r="A81" s="544"/>
      <c r="B81" s="544"/>
      <c r="C81" s="543"/>
      <c r="D81" s="1328"/>
      <c r="E81" s="543"/>
      <c r="F81" s="1322"/>
      <c r="G81" s="1322"/>
      <c r="H81" s="535"/>
      <c r="I81" s="535"/>
      <c r="J81" s="544"/>
      <c r="K81" s="544"/>
      <c r="L81" s="544"/>
      <c r="M81" s="544"/>
      <c r="N81" s="544"/>
      <c r="O81" s="544"/>
      <c r="P81" s="544"/>
      <c r="Q81" s="544"/>
      <c r="R81" s="533"/>
      <c r="S81" s="290"/>
      <c r="T81" s="290"/>
      <c r="U81" s="544"/>
      <c r="V81" s="531"/>
      <c r="W81" s="531"/>
      <c r="X81" s="531"/>
      <c r="Y81" s="531"/>
      <c r="Z81" s="693"/>
      <c r="AA81" s="159" t="s">
        <v>2</v>
      </c>
      <c r="AB81" s="1144"/>
      <c r="AC81" s="1001"/>
      <c r="AD81" s="1002"/>
      <c r="AE81" s="1000"/>
    </row>
    <row r="82" spans="1:31" s="146" customFormat="1" ht="9" customHeight="1">
      <c r="A82" s="544"/>
      <c r="B82" s="544"/>
      <c r="C82" s="543"/>
      <c r="D82" s="513"/>
      <c r="E82" s="543"/>
      <c r="F82" s="535"/>
      <c r="G82" s="535"/>
      <c r="H82" s="535"/>
      <c r="I82" s="535"/>
      <c r="J82" s="544"/>
      <c r="K82" s="544"/>
      <c r="L82" s="544"/>
      <c r="M82" s="544"/>
      <c r="N82" s="544"/>
      <c r="O82" s="544"/>
      <c r="P82" s="544"/>
      <c r="Q82" s="544"/>
      <c r="R82" s="533"/>
      <c r="S82" s="290"/>
      <c r="T82" s="290"/>
      <c r="U82" s="544"/>
      <c r="V82" s="531"/>
      <c r="W82" s="531"/>
      <c r="X82" s="531"/>
      <c r="Y82" s="531"/>
      <c r="Z82" s="693"/>
      <c r="AA82" s="160">
        <f>IF(AE78,E28,"")</f>
      </c>
      <c r="AB82" s="1144"/>
      <c r="AC82" s="1001"/>
      <c r="AD82" s="1002"/>
      <c r="AE82" s="1000"/>
    </row>
    <row r="83" spans="1:31" ht="9" customHeight="1">
      <c r="A83" s="566"/>
      <c r="B83" s="566"/>
      <c r="C83" s="1126"/>
      <c r="D83" s="1126"/>
      <c r="E83" s="1126"/>
      <c r="F83" s="1126"/>
      <c r="G83" s="1126"/>
      <c r="H83" s="1126"/>
      <c r="I83" s="1126"/>
      <c r="J83" s="1126"/>
      <c r="K83" s="1126"/>
      <c r="L83" s="1126"/>
      <c r="M83" s="1126"/>
      <c r="N83" s="1126"/>
      <c r="O83" s="1126"/>
      <c r="P83" s="1126"/>
      <c r="Q83" s="1126"/>
      <c r="R83" s="1126"/>
      <c r="S83" s="566"/>
      <c r="T83" s="566"/>
      <c r="U83" s="566"/>
      <c r="V83" s="531"/>
      <c r="W83" s="531"/>
      <c r="X83" s="531"/>
      <c r="Y83" s="531"/>
      <c r="Z83" s="694"/>
      <c r="AA83" s="127"/>
      <c r="AB83" s="1144"/>
      <c r="AC83" s="1001"/>
      <c r="AD83" s="1002"/>
      <c r="AE83" s="1000"/>
    </row>
    <row r="84" spans="1:31" s="146" customFormat="1" ht="9" customHeight="1">
      <c r="A84" s="544"/>
      <c r="B84" s="544"/>
      <c r="C84" s="1126"/>
      <c r="D84" s="1126"/>
      <c r="E84" s="1126"/>
      <c r="F84" s="1126"/>
      <c r="G84" s="1126"/>
      <c r="H84" s="1126"/>
      <c r="I84" s="1126"/>
      <c r="J84" s="1126"/>
      <c r="K84" s="1126"/>
      <c r="L84" s="1126"/>
      <c r="M84" s="1126"/>
      <c r="N84" s="1126"/>
      <c r="O84" s="1126"/>
      <c r="P84" s="1126"/>
      <c r="Q84" s="1126"/>
      <c r="R84" s="1126"/>
      <c r="S84" s="544"/>
      <c r="T84" s="544"/>
      <c r="U84" s="544"/>
      <c r="V84" s="531"/>
      <c r="W84" s="531"/>
      <c r="X84" s="532"/>
      <c r="Y84" s="531"/>
      <c r="Z84" s="694"/>
      <c r="AA84" s="132">
        <v>2</v>
      </c>
      <c r="AB84" s="1144"/>
      <c r="AC84" s="1001"/>
      <c r="AD84" s="1002"/>
      <c r="AE84" s="1000"/>
    </row>
    <row r="85" spans="1:31" s="146" customFormat="1" ht="9" customHeight="1">
      <c r="A85" s="544"/>
      <c r="B85" s="544"/>
      <c r="C85" s="543"/>
      <c r="D85" s="543"/>
      <c r="E85" s="543"/>
      <c r="F85" s="543"/>
      <c r="G85" s="1325"/>
      <c r="H85" s="544"/>
      <c r="I85" s="1142"/>
      <c r="J85" s="1103"/>
      <c r="K85" s="270"/>
      <c r="L85" s="275"/>
      <c r="M85" s="275"/>
      <c r="N85" s="275"/>
      <c r="O85" s="275"/>
      <c r="P85" s="543"/>
      <c r="Q85" s="544"/>
      <c r="R85" s="599"/>
      <c r="S85" s="544"/>
      <c r="T85" s="544"/>
      <c r="U85" s="544"/>
      <c r="V85" s="513"/>
      <c r="W85" s="531"/>
      <c r="X85" s="532"/>
      <c r="Y85" s="531"/>
      <c r="Z85" s="694"/>
      <c r="AA85" s="128" t="s">
        <v>3</v>
      </c>
      <c r="AB85" s="1144">
        <v>11</v>
      </c>
      <c r="AC85" s="1001">
        <v>36</v>
      </c>
      <c r="AD85" s="1002">
        <v>8</v>
      </c>
      <c r="AE85" s="1000" t="b">
        <v>0</v>
      </c>
    </row>
    <row r="86" spans="1:31" s="146" customFormat="1" ht="9" customHeight="1">
      <c r="A86" s="544"/>
      <c r="B86" s="544"/>
      <c r="C86" s="543"/>
      <c r="D86" s="543"/>
      <c r="E86" s="543"/>
      <c r="F86" s="543"/>
      <c r="G86" s="1325"/>
      <c r="H86" s="544"/>
      <c r="I86" s="1117"/>
      <c r="J86" s="1104"/>
      <c r="K86" s="270"/>
      <c r="L86" s="534"/>
      <c r="M86" s="275"/>
      <c r="N86" s="275"/>
      <c r="O86" s="275"/>
      <c r="P86" s="543"/>
      <c r="Q86" s="544"/>
      <c r="R86" s="599"/>
      <c r="S86" s="544"/>
      <c r="T86" s="544"/>
      <c r="U86" s="544"/>
      <c r="V86" s="513"/>
      <c r="W86" s="531"/>
      <c r="X86" s="532"/>
      <c r="Y86" s="531"/>
      <c r="Z86" s="694"/>
      <c r="AA86" s="126"/>
      <c r="AB86" s="1144"/>
      <c r="AC86" s="1001"/>
      <c r="AD86" s="1002"/>
      <c r="AE86" s="1000"/>
    </row>
    <row r="87" spans="1:31" s="146" customFormat="1" ht="9" customHeight="1">
      <c r="A87" s="544"/>
      <c r="B87" s="544"/>
      <c r="C87" s="543"/>
      <c r="D87" s="543"/>
      <c r="E87" s="543"/>
      <c r="F87" s="543"/>
      <c r="G87" s="1325"/>
      <c r="H87" s="544"/>
      <c r="I87" s="1317"/>
      <c r="J87" s="1318"/>
      <c r="K87" s="1112"/>
      <c r="L87" s="1103"/>
      <c r="M87" s="1103"/>
      <c r="N87" s="270"/>
      <c r="O87" s="534"/>
      <c r="P87" s="543"/>
      <c r="Q87" s="544"/>
      <c r="R87" s="599"/>
      <c r="S87" s="544"/>
      <c r="T87" s="544"/>
      <c r="U87" s="544"/>
      <c r="V87" s="513"/>
      <c r="W87" s="531"/>
      <c r="X87" s="532"/>
      <c r="Y87" s="531"/>
      <c r="Z87" s="694"/>
      <c r="AA87" s="158">
        <f>IF(AE85,E32,"")</f>
      </c>
      <c r="AB87" s="1144"/>
      <c r="AC87" s="1001"/>
      <c r="AD87" s="1002"/>
      <c r="AE87" s="1000"/>
    </row>
    <row r="88" spans="1:31" s="146" customFormat="1" ht="9" customHeight="1">
      <c r="A88" s="544"/>
      <c r="B88" s="544"/>
      <c r="C88" s="543"/>
      <c r="D88" s="543"/>
      <c r="E88" s="543"/>
      <c r="F88" s="543"/>
      <c r="G88" s="1325"/>
      <c r="H88" s="544"/>
      <c r="I88" s="1319"/>
      <c r="J88" s="1320"/>
      <c r="K88" s="1094"/>
      <c r="L88" s="1104"/>
      <c r="M88" s="1104"/>
      <c r="N88" s="270"/>
      <c r="O88" s="534"/>
      <c r="P88" s="543"/>
      <c r="Q88" s="544"/>
      <c r="R88" s="599"/>
      <c r="S88" s="544"/>
      <c r="T88" s="544"/>
      <c r="U88" s="544"/>
      <c r="V88" s="513"/>
      <c r="W88" s="531"/>
      <c r="X88" s="532"/>
      <c r="Y88" s="531"/>
      <c r="Z88" s="694"/>
      <c r="AA88" s="159" t="s">
        <v>2</v>
      </c>
      <c r="AB88" s="1144"/>
      <c r="AC88" s="1001"/>
      <c r="AD88" s="1002"/>
      <c r="AE88" s="1000"/>
    </row>
    <row r="89" spans="1:31" s="146" customFormat="1" ht="9" customHeight="1">
      <c r="A89" s="544"/>
      <c r="B89" s="544"/>
      <c r="C89" s="543"/>
      <c r="D89" s="543"/>
      <c r="E89" s="543"/>
      <c r="F89" s="543"/>
      <c r="G89" s="1325"/>
      <c r="H89" s="544"/>
      <c r="I89" s="1142"/>
      <c r="J89" s="1321"/>
      <c r="K89" s="595"/>
      <c r="L89" s="1315"/>
      <c r="M89" s="1315"/>
      <c r="N89" s="539"/>
      <c r="O89" s="534"/>
      <c r="P89" s="543"/>
      <c r="Q89" s="544"/>
      <c r="R89" s="599"/>
      <c r="S89" s="544"/>
      <c r="T89" s="544"/>
      <c r="U89" s="544"/>
      <c r="V89" s="513"/>
      <c r="W89" s="531"/>
      <c r="X89" s="532"/>
      <c r="Y89" s="531"/>
      <c r="Z89" s="694"/>
      <c r="AA89" s="160">
        <f>IF(AE85,E36,"")</f>
      </c>
      <c r="AB89" s="1144"/>
      <c r="AC89" s="1001"/>
      <c r="AD89" s="1002"/>
      <c r="AE89" s="1000"/>
    </row>
    <row r="90" spans="1:31" s="146" customFormat="1" ht="9" customHeight="1">
      <c r="A90" s="544"/>
      <c r="B90" s="544"/>
      <c r="C90" s="543"/>
      <c r="D90" s="543"/>
      <c r="E90" s="543"/>
      <c r="F90" s="543"/>
      <c r="G90" s="1325"/>
      <c r="H90" s="544"/>
      <c r="I90" s="1117"/>
      <c r="J90" s="1305"/>
      <c r="K90" s="272"/>
      <c r="L90" s="1316"/>
      <c r="M90" s="1316"/>
      <c r="N90" s="539"/>
      <c r="O90" s="275"/>
      <c r="P90" s="543"/>
      <c r="Q90" s="544"/>
      <c r="R90" s="599"/>
      <c r="S90" s="544"/>
      <c r="T90" s="544"/>
      <c r="U90" s="544"/>
      <c r="V90" s="513"/>
      <c r="W90" s="531"/>
      <c r="X90" s="532"/>
      <c r="Y90" s="531"/>
      <c r="Z90" s="694"/>
      <c r="AA90" s="127"/>
      <c r="AB90" s="1144"/>
      <c r="AC90" s="1001"/>
      <c r="AD90" s="1002"/>
      <c r="AE90" s="1000"/>
    </row>
    <row r="91" spans="1:31" s="146" customFormat="1" ht="9" customHeight="1">
      <c r="A91" s="544"/>
      <c r="B91" s="544"/>
      <c r="C91" s="543"/>
      <c r="D91" s="543"/>
      <c r="E91" s="543"/>
      <c r="F91" s="543"/>
      <c r="G91" s="1325"/>
      <c r="H91" s="544"/>
      <c r="I91" s="1317"/>
      <c r="J91" s="1317"/>
      <c r="K91" s="535"/>
      <c r="L91" s="534"/>
      <c r="M91" s="275"/>
      <c r="N91" s="1112"/>
      <c r="O91" s="1103"/>
      <c r="P91" s="1103"/>
      <c r="Q91" s="544"/>
      <c r="R91" s="599"/>
      <c r="S91" s="544"/>
      <c r="T91" s="544"/>
      <c r="U91" s="544"/>
      <c r="V91" s="513"/>
      <c r="W91" s="531"/>
      <c r="X91" s="532"/>
      <c r="Y91" s="531"/>
      <c r="Z91" s="694"/>
      <c r="AA91" s="132">
        <v>3</v>
      </c>
      <c r="AB91" s="1144"/>
      <c r="AC91" s="1001"/>
      <c r="AD91" s="1002"/>
      <c r="AE91" s="1000"/>
    </row>
    <row r="92" spans="1:31" s="146" customFormat="1" ht="9" customHeight="1">
      <c r="A92" s="544"/>
      <c r="B92" s="544"/>
      <c r="C92" s="543"/>
      <c r="D92" s="543"/>
      <c r="E92" s="543"/>
      <c r="F92" s="543"/>
      <c r="G92" s="1325"/>
      <c r="H92" s="544"/>
      <c r="I92" s="1319"/>
      <c r="J92" s="1319"/>
      <c r="K92" s="545"/>
      <c r="L92" s="275"/>
      <c r="M92" s="585"/>
      <c r="N92" s="1094"/>
      <c r="O92" s="1104"/>
      <c r="P92" s="1104"/>
      <c r="Q92" s="544"/>
      <c r="R92" s="599"/>
      <c r="S92" s="544"/>
      <c r="T92" s="544"/>
      <c r="U92" s="544"/>
      <c r="V92" s="513"/>
      <c r="W92" s="531"/>
      <c r="X92" s="532"/>
      <c r="Y92" s="531"/>
      <c r="Z92" s="694"/>
      <c r="AA92" s="128" t="s">
        <v>3</v>
      </c>
      <c r="AB92" s="1144">
        <v>12</v>
      </c>
      <c r="AC92" s="1001">
        <v>44</v>
      </c>
      <c r="AD92" s="1002">
        <v>8</v>
      </c>
      <c r="AE92" s="1000" t="b">
        <v>0</v>
      </c>
    </row>
    <row r="93" spans="1:31" s="146" customFormat="1" ht="9" customHeight="1">
      <c r="A93" s="544"/>
      <c r="B93" s="544"/>
      <c r="C93" s="543"/>
      <c r="D93" s="543"/>
      <c r="E93" s="543"/>
      <c r="F93" s="543"/>
      <c r="G93" s="1325"/>
      <c r="H93" s="544"/>
      <c r="I93" s="1142"/>
      <c r="J93" s="1103"/>
      <c r="K93" s="270"/>
      <c r="L93" s="275"/>
      <c r="M93" s="275"/>
      <c r="N93" s="606"/>
      <c r="O93" s="1315"/>
      <c r="P93" s="1315"/>
      <c r="Q93" s="544"/>
      <c r="R93" s="599"/>
      <c r="S93" s="544"/>
      <c r="T93" s="544"/>
      <c r="U93" s="544"/>
      <c r="V93" s="513"/>
      <c r="W93" s="531"/>
      <c r="X93" s="532"/>
      <c r="Y93" s="531"/>
      <c r="Z93" s="694"/>
      <c r="AA93" s="126"/>
      <c r="AB93" s="1144"/>
      <c r="AC93" s="1001"/>
      <c r="AD93" s="1002"/>
      <c r="AE93" s="1000"/>
    </row>
    <row r="94" spans="1:31" s="146" customFormat="1" ht="9" customHeight="1">
      <c r="A94" s="544"/>
      <c r="B94" s="544"/>
      <c r="C94" s="543"/>
      <c r="D94" s="543"/>
      <c r="E94" s="543"/>
      <c r="F94" s="543"/>
      <c r="G94" s="1325"/>
      <c r="H94" s="544"/>
      <c r="I94" s="1117"/>
      <c r="J94" s="1104"/>
      <c r="K94" s="270"/>
      <c r="L94" s="534"/>
      <c r="M94" s="275"/>
      <c r="N94" s="607"/>
      <c r="O94" s="1316"/>
      <c r="P94" s="1316"/>
      <c r="Q94" s="544"/>
      <c r="R94" s="599"/>
      <c r="S94" s="544"/>
      <c r="T94" s="544"/>
      <c r="U94" s="544"/>
      <c r="V94" s="513"/>
      <c r="W94" s="531"/>
      <c r="X94" s="532"/>
      <c r="Y94" s="531"/>
      <c r="Z94" s="694"/>
      <c r="AA94" s="158">
        <f>IF(AE92,E40,"")</f>
      </c>
      <c r="AB94" s="1144"/>
      <c r="AC94" s="1001"/>
      <c r="AD94" s="1002"/>
      <c r="AE94" s="1000"/>
    </row>
    <row r="95" spans="1:31" s="146" customFormat="1" ht="9" customHeight="1">
      <c r="A95" s="544"/>
      <c r="B95" s="544"/>
      <c r="C95" s="543"/>
      <c r="D95" s="543"/>
      <c r="E95" s="543"/>
      <c r="F95" s="543"/>
      <c r="G95" s="1325"/>
      <c r="H95" s="544"/>
      <c r="I95" s="1317"/>
      <c r="J95" s="1318"/>
      <c r="K95" s="1112"/>
      <c r="L95" s="1103"/>
      <c r="M95" s="1103"/>
      <c r="N95" s="272"/>
      <c r="O95" s="275"/>
      <c r="P95" s="543"/>
      <c r="Q95" s="544"/>
      <c r="R95" s="599"/>
      <c r="S95" s="544"/>
      <c r="T95" s="544"/>
      <c r="U95" s="544"/>
      <c r="V95" s="513"/>
      <c r="W95" s="531"/>
      <c r="X95" s="532"/>
      <c r="Y95" s="531"/>
      <c r="Z95" s="694"/>
      <c r="AA95" s="159" t="s">
        <v>2</v>
      </c>
      <c r="AB95" s="1144"/>
      <c r="AC95" s="1001"/>
      <c r="AD95" s="1002"/>
      <c r="AE95" s="1000"/>
    </row>
    <row r="96" spans="1:31" s="146" customFormat="1" ht="9" customHeight="1">
      <c r="A96" s="544"/>
      <c r="B96" s="544"/>
      <c r="C96" s="543"/>
      <c r="D96" s="543"/>
      <c r="E96" s="543"/>
      <c r="F96" s="543"/>
      <c r="G96" s="1325"/>
      <c r="H96" s="544"/>
      <c r="I96" s="1319"/>
      <c r="J96" s="1320"/>
      <c r="K96" s="1094"/>
      <c r="L96" s="1104"/>
      <c r="M96" s="1104"/>
      <c r="N96" s="272"/>
      <c r="O96" s="534"/>
      <c r="P96" s="543"/>
      <c r="Q96" s="544"/>
      <c r="R96" s="599"/>
      <c r="S96" s="544"/>
      <c r="T96" s="544"/>
      <c r="U96" s="544"/>
      <c r="V96" s="513"/>
      <c r="W96" s="531"/>
      <c r="X96" s="532"/>
      <c r="Y96" s="531"/>
      <c r="Z96" s="694"/>
      <c r="AA96" s="160">
        <f>IF(AE92,E44,"")</f>
      </c>
      <c r="AB96" s="1144"/>
      <c r="AC96" s="1001"/>
      <c r="AD96" s="1002"/>
      <c r="AE96" s="1000"/>
    </row>
    <row r="97" spans="1:31" s="146" customFormat="1" ht="9" customHeight="1">
      <c r="A97" s="544"/>
      <c r="B97" s="544"/>
      <c r="C97" s="543"/>
      <c r="D97" s="543"/>
      <c r="E97" s="543"/>
      <c r="F97" s="543"/>
      <c r="G97" s="1325"/>
      <c r="H97" s="544"/>
      <c r="I97" s="1142"/>
      <c r="J97" s="1321"/>
      <c r="K97" s="595"/>
      <c r="L97" s="1315"/>
      <c r="M97" s="1315"/>
      <c r="N97" s="161"/>
      <c r="O97" s="275"/>
      <c r="P97" s="543"/>
      <c r="Q97" s="544"/>
      <c r="R97" s="599"/>
      <c r="S97" s="544"/>
      <c r="T97" s="544"/>
      <c r="U97" s="544"/>
      <c r="V97" s="513"/>
      <c r="W97" s="531"/>
      <c r="X97" s="532"/>
      <c r="Y97" s="531"/>
      <c r="Z97" s="694"/>
      <c r="AA97" s="127"/>
      <c r="AB97" s="1144"/>
      <c r="AC97" s="1001"/>
      <c r="AD97" s="1002"/>
      <c r="AE97" s="1000"/>
    </row>
    <row r="98" spans="1:31" s="146" customFormat="1" ht="9" customHeight="1">
      <c r="A98" s="544"/>
      <c r="B98" s="544"/>
      <c r="C98" s="543"/>
      <c r="D98" s="543"/>
      <c r="E98" s="543"/>
      <c r="F98" s="543"/>
      <c r="G98" s="1325"/>
      <c r="H98" s="544"/>
      <c r="I98" s="1117"/>
      <c r="J98" s="1305"/>
      <c r="K98" s="272"/>
      <c r="L98" s="1316"/>
      <c r="M98" s="1316"/>
      <c r="N98" s="161"/>
      <c r="O98" s="534"/>
      <c r="P98" s="543"/>
      <c r="Q98" s="544"/>
      <c r="R98" s="599"/>
      <c r="S98" s="544"/>
      <c r="T98" s="544"/>
      <c r="U98" s="544"/>
      <c r="V98" s="513"/>
      <c r="W98" s="531"/>
      <c r="X98" s="532"/>
      <c r="Y98" s="531"/>
      <c r="Z98" s="694"/>
      <c r="AA98" s="132">
        <v>4</v>
      </c>
      <c r="AB98" s="1144"/>
      <c r="AC98" s="1001"/>
      <c r="AD98" s="1002"/>
      <c r="AE98" s="1000"/>
    </row>
    <row r="99" spans="1:31" s="146" customFormat="1" ht="9" customHeight="1">
      <c r="A99" s="544"/>
      <c r="B99" s="544"/>
      <c r="C99" s="543"/>
      <c r="D99" s="543"/>
      <c r="E99" s="543"/>
      <c r="F99" s="543"/>
      <c r="G99" s="290"/>
      <c r="H99" s="290"/>
      <c r="I99" s="1317"/>
      <c r="J99" s="1317"/>
      <c r="K99" s="535"/>
      <c r="L99" s="275"/>
      <c r="M99" s="275"/>
      <c r="N99" s="275"/>
      <c r="O99" s="275"/>
      <c r="P99" s="608"/>
      <c r="Q99" s="544"/>
      <c r="R99" s="599"/>
      <c r="S99" s="544"/>
      <c r="T99" s="544"/>
      <c r="U99" s="544"/>
      <c r="V99" s="513"/>
      <c r="W99" s="531"/>
      <c r="X99" s="532"/>
      <c r="Y99" s="531"/>
      <c r="Z99" s="694"/>
      <c r="AA99" s="128" t="s">
        <v>80</v>
      </c>
      <c r="AB99" s="1144">
        <v>13</v>
      </c>
      <c r="AC99" s="1001">
        <v>24</v>
      </c>
      <c r="AD99" s="1002">
        <v>11</v>
      </c>
      <c r="AE99" s="1000" t="b">
        <v>0</v>
      </c>
    </row>
    <row r="100" spans="1:31" s="146" customFormat="1" ht="9" customHeight="1">
      <c r="A100" s="544"/>
      <c r="B100" s="544"/>
      <c r="C100" s="543"/>
      <c r="D100" s="543"/>
      <c r="E100" s="543"/>
      <c r="F100" s="543"/>
      <c r="G100" s="290"/>
      <c r="H100" s="290"/>
      <c r="I100" s="1319"/>
      <c r="J100" s="1319"/>
      <c r="K100" s="545"/>
      <c r="L100" s="275"/>
      <c r="M100" s="275"/>
      <c r="N100" s="275"/>
      <c r="O100" s="275"/>
      <c r="P100" s="608"/>
      <c r="Q100" s="544"/>
      <c r="R100" s="599"/>
      <c r="S100" s="544"/>
      <c r="T100" s="544"/>
      <c r="U100" s="544"/>
      <c r="V100" s="513"/>
      <c r="W100" s="531"/>
      <c r="X100" s="532"/>
      <c r="Y100" s="531"/>
      <c r="Z100" s="694"/>
      <c r="AA100" s="140"/>
      <c r="AB100" s="1144"/>
      <c r="AC100" s="1001"/>
      <c r="AD100" s="1002"/>
      <c r="AE100" s="1000"/>
    </row>
    <row r="101" spans="1:31" s="146" customFormat="1" ht="7.5" customHeight="1">
      <c r="A101" s="544"/>
      <c r="B101" s="544"/>
      <c r="C101" s="543"/>
      <c r="D101" s="543"/>
      <c r="E101" s="543"/>
      <c r="F101" s="543"/>
      <c r="G101" s="290"/>
      <c r="H101" s="290"/>
      <c r="I101" s="290"/>
      <c r="J101" s="513"/>
      <c r="K101" s="513"/>
      <c r="L101" s="531"/>
      <c r="M101" s="532"/>
      <c r="N101" s="532"/>
      <c r="O101" s="531"/>
      <c r="P101" s="599"/>
      <c r="Q101" s="544"/>
      <c r="R101" s="290"/>
      <c r="S101" s="544"/>
      <c r="T101" s="544"/>
      <c r="U101" s="544"/>
      <c r="V101" s="544"/>
      <c r="W101" s="544"/>
      <c r="X101" s="544"/>
      <c r="Y101" s="544"/>
      <c r="Z101" s="148"/>
      <c r="AA101" s="158">
        <f>IF(AE99,H18,"")</f>
      </c>
      <c r="AB101" s="1144"/>
      <c r="AC101" s="1001"/>
      <c r="AD101" s="1002"/>
      <c r="AE101" s="1000"/>
    </row>
    <row r="102" spans="1:31" s="150" customFormat="1" ht="12.75" customHeight="1">
      <c r="A102" s="610"/>
      <c r="B102" s="610"/>
      <c r="C102" s="1324"/>
      <c r="D102" s="1324"/>
      <c r="E102" s="1324"/>
      <c r="F102" s="609"/>
      <c r="G102" s="1104"/>
      <c r="H102" s="1104"/>
      <c r="I102" s="1104"/>
      <c r="J102" s="1104"/>
      <c r="K102" s="1104"/>
      <c r="L102" s="1104"/>
      <c r="M102" s="1104"/>
      <c r="N102" s="276"/>
      <c r="O102" s="276"/>
      <c r="P102" s="610"/>
      <c r="Q102" s="610"/>
      <c r="R102" s="610"/>
      <c r="S102" s="610"/>
      <c r="T102" s="610"/>
      <c r="U102" s="610"/>
      <c r="V102" s="610"/>
      <c r="W102" s="610"/>
      <c r="X102" s="610"/>
      <c r="Y102" s="610"/>
      <c r="Z102" s="151"/>
      <c r="AA102" s="159" t="s">
        <v>2</v>
      </c>
      <c r="AB102" s="1144"/>
      <c r="AC102" s="1001"/>
      <c r="AD102" s="1002"/>
      <c r="AE102" s="1000"/>
    </row>
    <row r="103" spans="1:31" s="278" customFormat="1" ht="13.5" customHeight="1">
      <c r="A103" s="615"/>
      <c r="B103" s="615"/>
      <c r="C103" s="611"/>
      <c r="D103" s="611"/>
      <c r="E103" s="611"/>
      <c r="F103" s="611"/>
      <c r="G103" s="1314"/>
      <c r="H103" s="1314"/>
      <c r="I103" s="1314"/>
      <c r="J103" s="1330"/>
      <c r="K103" s="1330"/>
      <c r="L103" s="1330"/>
      <c r="M103" s="1330"/>
      <c r="N103" s="612"/>
      <c r="O103" s="613"/>
      <c r="P103" s="614"/>
      <c r="Q103" s="615"/>
      <c r="R103" s="615"/>
      <c r="S103" s="615"/>
      <c r="T103" s="615"/>
      <c r="U103" s="615"/>
      <c r="V103" s="615"/>
      <c r="W103" s="615"/>
      <c r="X103" s="615"/>
      <c r="Y103" s="615"/>
      <c r="Z103" s="709"/>
      <c r="AA103" s="160">
        <f>IF(AE99,H26,"")</f>
      </c>
      <c r="AB103" s="1144"/>
      <c r="AC103" s="1001"/>
      <c r="AD103" s="1002"/>
      <c r="AE103" s="1000"/>
    </row>
    <row r="104" spans="1:31" s="146" customFormat="1" ht="7.5" customHeight="1">
      <c r="A104" s="544"/>
      <c r="B104" s="544"/>
      <c r="C104" s="543"/>
      <c r="D104" s="543"/>
      <c r="E104" s="543"/>
      <c r="F104" s="543"/>
      <c r="G104" s="544"/>
      <c r="H104" s="544"/>
      <c r="I104" s="544"/>
      <c r="J104" s="544"/>
      <c r="K104" s="544"/>
      <c r="L104" s="544"/>
      <c r="M104" s="544"/>
      <c r="N104" s="544"/>
      <c r="O104" s="544"/>
      <c r="P104" s="544"/>
      <c r="Q104" s="544"/>
      <c r="R104" s="544"/>
      <c r="S104" s="544"/>
      <c r="T104" s="544"/>
      <c r="U104" s="544"/>
      <c r="V104" s="544"/>
      <c r="W104" s="544"/>
      <c r="X104" s="544"/>
      <c r="Y104" s="544"/>
      <c r="Z104" s="148"/>
      <c r="AA104" s="141"/>
      <c r="AB104" s="1144"/>
      <c r="AC104" s="1001"/>
      <c r="AD104" s="1002"/>
      <c r="AE104" s="1000"/>
    </row>
    <row r="105" spans="1:31" s="150" customFormat="1" ht="12.75" customHeight="1">
      <c r="A105" s="610"/>
      <c r="B105" s="610"/>
      <c r="C105" s="1324"/>
      <c r="D105" s="1324"/>
      <c r="E105" s="1324"/>
      <c r="F105" s="609"/>
      <c r="G105" s="524"/>
      <c r="H105" s="524"/>
      <c r="I105" s="524"/>
      <c r="J105" s="1104"/>
      <c r="K105" s="1104"/>
      <c r="L105" s="1104"/>
      <c r="M105" s="1104"/>
      <c r="N105" s="276"/>
      <c r="O105" s="276"/>
      <c r="P105" s="610"/>
      <c r="Q105" s="610"/>
      <c r="R105" s="610"/>
      <c r="S105" s="610"/>
      <c r="T105" s="610"/>
      <c r="U105" s="610"/>
      <c r="V105" s="610"/>
      <c r="W105" s="610"/>
      <c r="X105" s="610"/>
      <c r="Y105" s="610"/>
      <c r="Z105" s="151"/>
      <c r="AA105" s="132">
        <v>1</v>
      </c>
      <c r="AB105" s="1144"/>
      <c r="AC105" s="1001"/>
      <c r="AD105" s="1002"/>
      <c r="AE105" s="1000"/>
    </row>
    <row r="106" spans="1:31" s="278" customFormat="1" ht="13.5" customHeight="1">
      <c r="A106" s="615"/>
      <c r="B106" s="615"/>
      <c r="C106" s="611"/>
      <c r="D106" s="611"/>
      <c r="E106" s="611"/>
      <c r="F106" s="611"/>
      <c r="G106" s="1312"/>
      <c r="H106" s="1312"/>
      <c r="I106" s="1312"/>
      <c r="J106" s="1312"/>
      <c r="K106" s="1312"/>
      <c r="L106" s="1312"/>
      <c r="M106" s="1312"/>
      <c r="N106" s="612"/>
      <c r="O106" s="613"/>
      <c r="P106" s="614"/>
      <c r="Q106" s="615"/>
      <c r="R106" s="615"/>
      <c r="S106" s="615"/>
      <c r="T106" s="615"/>
      <c r="U106" s="615"/>
      <c r="V106" s="615"/>
      <c r="W106" s="615"/>
      <c r="X106" s="615"/>
      <c r="Y106" s="615"/>
      <c r="Z106" s="709"/>
      <c r="AA106" s="128" t="s">
        <v>3</v>
      </c>
      <c r="AB106" s="1144">
        <v>14</v>
      </c>
      <c r="AC106" s="1001">
        <v>40</v>
      </c>
      <c r="AD106" s="1002">
        <v>11</v>
      </c>
      <c r="AE106" s="1000" t="b">
        <v>0</v>
      </c>
    </row>
    <row r="107" spans="1:31" s="146" customFormat="1" ht="7.5" customHeight="1">
      <c r="A107" s="544"/>
      <c r="B107" s="544"/>
      <c r="C107" s="543"/>
      <c r="D107" s="543"/>
      <c r="E107" s="543"/>
      <c r="F107" s="543"/>
      <c r="G107" s="290"/>
      <c r="H107" s="290"/>
      <c r="I107" s="290"/>
      <c r="J107" s="532"/>
      <c r="K107" s="532"/>
      <c r="L107" s="513"/>
      <c r="M107" s="513"/>
      <c r="N107" s="513"/>
      <c r="O107" s="531"/>
      <c r="P107" s="599"/>
      <c r="Q107" s="544"/>
      <c r="R107" s="544"/>
      <c r="S107" s="544"/>
      <c r="T107" s="544"/>
      <c r="U107" s="544"/>
      <c r="V107" s="544"/>
      <c r="W107" s="544"/>
      <c r="X107" s="544"/>
      <c r="Y107" s="544"/>
      <c r="Z107" s="148"/>
      <c r="AA107" s="126"/>
      <c r="AB107" s="1144"/>
      <c r="AC107" s="1001"/>
      <c r="AD107" s="1002"/>
      <c r="AE107" s="1000"/>
    </row>
    <row r="108" spans="1:31" s="146" customFormat="1" ht="7.5" customHeight="1">
      <c r="A108" s="544"/>
      <c r="B108" s="544"/>
      <c r="C108" s="543"/>
      <c r="D108" s="543"/>
      <c r="E108" s="543"/>
      <c r="F108" s="543"/>
      <c r="G108" s="290"/>
      <c r="H108" s="290"/>
      <c r="I108" s="290"/>
      <c r="J108" s="531"/>
      <c r="K108" s="531"/>
      <c r="L108" s="513"/>
      <c r="M108" s="513"/>
      <c r="N108" s="513"/>
      <c r="O108" s="531"/>
      <c r="P108" s="599"/>
      <c r="Q108" s="544"/>
      <c r="R108" s="544"/>
      <c r="S108" s="544"/>
      <c r="T108" s="544"/>
      <c r="U108" s="544"/>
      <c r="V108" s="544"/>
      <c r="W108" s="544"/>
      <c r="X108" s="544"/>
      <c r="Y108" s="544"/>
      <c r="Z108" s="148"/>
      <c r="AA108" s="158">
        <f>IF(AE106,H34,"")</f>
      </c>
      <c r="AB108" s="1144"/>
      <c r="AC108" s="1001"/>
      <c r="AD108" s="1002"/>
      <c r="AE108" s="1000"/>
    </row>
    <row r="109" spans="1:31" s="146" customFormat="1" ht="7.5" customHeight="1">
      <c r="A109" s="544"/>
      <c r="B109" s="544"/>
      <c r="C109" s="543"/>
      <c r="D109" s="543"/>
      <c r="E109" s="543"/>
      <c r="F109" s="543"/>
      <c r="G109" s="290"/>
      <c r="H109" s="290"/>
      <c r="I109" s="290"/>
      <c r="J109" s="531"/>
      <c r="K109" s="531"/>
      <c r="L109" s="531"/>
      <c r="M109" s="532"/>
      <c r="N109" s="532"/>
      <c r="O109" s="531"/>
      <c r="P109" s="599"/>
      <c r="Q109" s="591"/>
      <c r="R109" s="544"/>
      <c r="S109" s="544"/>
      <c r="T109" s="544"/>
      <c r="U109" s="544"/>
      <c r="V109" s="544"/>
      <c r="W109" s="544"/>
      <c r="X109" s="544"/>
      <c r="Y109" s="544"/>
      <c r="Z109" s="148"/>
      <c r="AA109" s="159" t="s">
        <v>2</v>
      </c>
      <c r="AB109" s="1144"/>
      <c r="AC109" s="1001"/>
      <c r="AD109" s="1002"/>
      <c r="AE109" s="1000"/>
    </row>
    <row r="110" spans="1:31" s="146" customFormat="1" ht="7.5" customHeight="1">
      <c r="A110" s="544"/>
      <c r="B110" s="544"/>
      <c r="C110" s="543"/>
      <c r="D110" s="543"/>
      <c r="E110" s="543"/>
      <c r="F110" s="543"/>
      <c r="G110" s="290"/>
      <c r="H110" s="290"/>
      <c r="I110" s="290"/>
      <c r="J110" s="532"/>
      <c r="K110" s="532"/>
      <c r="L110" s="531"/>
      <c r="M110" s="532"/>
      <c r="N110" s="532"/>
      <c r="O110" s="531"/>
      <c r="P110" s="599"/>
      <c r="Q110" s="599"/>
      <c r="R110" s="544"/>
      <c r="S110" s="544"/>
      <c r="T110" s="544"/>
      <c r="U110" s="544"/>
      <c r="V110" s="544"/>
      <c r="W110" s="544"/>
      <c r="X110" s="544"/>
      <c r="Y110" s="544"/>
      <c r="Z110" s="148"/>
      <c r="AA110" s="160">
        <f>IF(AE106,H42,"")</f>
      </c>
      <c r="AB110" s="1144"/>
      <c r="AC110" s="1001"/>
      <c r="AD110" s="1002"/>
      <c r="AE110" s="1000"/>
    </row>
    <row r="111" spans="1:31" s="146" customFormat="1" ht="7.5" customHeight="1">
      <c r="A111" s="544"/>
      <c r="B111" s="544"/>
      <c r="C111" s="543"/>
      <c r="D111" s="543"/>
      <c r="E111" s="543"/>
      <c r="F111" s="543"/>
      <c r="G111" s="290"/>
      <c r="H111" s="290"/>
      <c r="I111" s="290"/>
      <c r="J111" s="513"/>
      <c r="K111" s="513"/>
      <c r="L111" s="531"/>
      <c r="M111" s="531"/>
      <c r="N111" s="531"/>
      <c r="O111" s="531"/>
      <c r="P111" s="599"/>
      <c r="Q111" s="533"/>
      <c r="R111" s="544"/>
      <c r="S111" s="544"/>
      <c r="T111" s="544"/>
      <c r="U111" s="544"/>
      <c r="V111" s="544"/>
      <c r="W111" s="544"/>
      <c r="X111" s="544"/>
      <c r="Y111" s="544"/>
      <c r="Z111" s="148"/>
      <c r="AA111" s="127"/>
      <c r="AB111" s="1144"/>
      <c r="AC111" s="1001"/>
      <c r="AD111" s="1002"/>
      <c r="AE111" s="1000"/>
    </row>
    <row r="112" spans="1:31" s="146" customFormat="1" ht="7.5" customHeight="1">
      <c r="A112" s="544"/>
      <c r="B112" s="544"/>
      <c r="C112" s="543"/>
      <c r="D112" s="543"/>
      <c r="E112" s="543"/>
      <c r="F112" s="543"/>
      <c r="G112" s="290"/>
      <c r="H112" s="290"/>
      <c r="I112" s="290"/>
      <c r="J112" s="513"/>
      <c r="K112" s="513"/>
      <c r="L112" s="531"/>
      <c r="M112" s="532"/>
      <c r="N112" s="532"/>
      <c r="O112" s="531"/>
      <c r="P112" s="599"/>
      <c r="Q112" s="533"/>
      <c r="R112" s="544"/>
      <c r="S112" s="544"/>
      <c r="T112" s="544"/>
      <c r="U112" s="544"/>
      <c r="V112" s="544"/>
      <c r="W112" s="544"/>
      <c r="X112" s="544"/>
      <c r="Y112" s="544"/>
      <c r="Z112" s="148"/>
      <c r="AA112" s="132">
        <v>2</v>
      </c>
      <c r="AB112" s="1144"/>
      <c r="AC112" s="1001"/>
      <c r="AD112" s="1002"/>
      <c r="AE112" s="1000"/>
    </row>
    <row r="113" spans="1:31" s="146" customFormat="1" ht="11.25" customHeight="1">
      <c r="A113" s="544"/>
      <c r="B113" s="544"/>
      <c r="C113" s="543"/>
      <c r="D113" s="543"/>
      <c r="E113" s="543"/>
      <c r="F113" s="543"/>
      <c r="G113" s="544"/>
      <c r="H113" s="544"/>
      <c r="I113" s="544"/>
      <c r="J113" s="599"/>
      <c r="K113" s="599"/>
      <c r="L113" s="599"/>
      <c r="M113" s="599"/>
      <c r="N113" s="599"/>
      <c r="O113" s="599"/>
      <c r="P113" s="599"/>
      <c r="Q113" s="599"/>
      <c r="R113" s="544"/>
      <c r="S113" s="544"/>
      <c r="T113" s="544"/>
      <c r="U113" s="544"/>
      <c r="V113" s="544"/>
      <c r="W113" s="544"/>
      <c r="X113" s="544"/>
      <c r="Y113" s="544"/>
      <c r="Z113" s="148"/>
      <c r="AA113" s="128" t="s">
        <v>81</v>
      </c>
      <c r="AB113" s="1144">
        <v>15</v>
      </c>
      <c r="AC113" s="1001">
        <v>32</v>
      </c>
      <c r="AD113" s="1002">
        <v>14</v>
      </c>
      <c r="AE113" s="1000" t="b">
        <v>0</v>
      </c>
    </row>
    <row r="114" spans="1:31" s="146" customFormat="1" ht="11.25" customHeight="1">
      <c r="A114" s="544"/>
      <c r="B114" s="544"/>
      <c r="C114" s="543"/>
      <c r="D114" s="543"/>
      <c r="E114" s="543"/>
      <c r="F114" s="543"/>
      <c r="G114" s="544"/>
      <c r="H114" s="544"/>
      <c r="I114" s="544"/>
      <c r="J114" s="599"/>
      <c r="K114" s="599"/>
      <c r="L114" s="599"/>
      <c r="M114" s="533"/>
      <c r="N114" s="533"/>
      <c r="O114" s="533"/>
      <c r="P114" s="599"/>
      <c r="Q114" s="599"/>
      <c r="R114" s="544"/>
      <c r="S114" s="544"/>
      <c r="T114" s="544"/>
      <c r="U114" s="544"/>
      <c r="V114" s="544"/>
      <c r="W114" s="544"/>
      <c r="X114" s="544"/>
      <c r="Y114" s="544"/>
      <c r="Z114" s="148"/>
      <c r="AA114" s="126"/>
      <c r="AB114" s="1144"/>
      <c r="AC114" s="1001"/>
      <c r="AD114" s="1002"/>
      <c r="AE114" s="1000"/>
    </row>
    <row r="115" spans="1:31" s="146" customFormat="1" ht="11.25" customHeight="1">
      <c r="A115" s="544"/>
      <c r="B115" s="544"/>
      <c r="C115" s="543"/>
      <c r="D115" s="543"/>
      <c r="E115" s="543"/>
      <c r="F115" s="543"/>
      <c r="G115" s="544"/>
      <c r="H115" s="544"/>
      <c r="I115" s="544"/>
      <c r="J115" s="599"/>
      <c r="K115" s="599"/>
      <c r="L115" s="599"/>
      <c r="M115" s="599"/>
      <c r="N115" s="599"/>
      <c r="O115" s="599"/>
      <c r="P115" s="533"/>
      <c r="Q115" s="533"/>
      <c r="R115" s="544"/>
      <c r="S115" s="544"/>
      <c r="T115" s="544"/>
      <c r="U115" s="544"/>
      <c r="V115" s="544"/>
      <c r="W115" s="544"/>
      <c r="X115" s="544"/>
      <c r="Y115" s="544"/>
      <c r="Z115" s="148"/>
      <c r="AA115" s="158">
        <f>IF(AE113,K22,"")</f>
      </c>
      <c r="AB115" s="1144"/>
      <c r="AC115" s="1001"/>
      <c r="AD115" s="1002"/>
      <c r="AE115" s="1000"/>
    </row>
    <row r="116" spans="1:31" s="146" customFormat="1" ht="11.25" customHeight="1">
      <c r="A116" s="544"/>
      <c r="B116" s="544"/>
      <c r="C116" s="543"/>
      <c r="D116" s="543"/>
      <c r="E116" s="543"/>
      <c r="F116" s="543"/>
      <c r="G116" s="544"/>
      <c r="H116" s="544"/>
      <c r="I116" s="544"/>
      <c r="J116" s="544"/>
      <c r="K116" s="544"/>
      <c r="L116" s="544"/>
      <c r="M116" s="544"/>
      <c r="N116" s="544"/>
      <c r="O116" s="544"/>
      <c r="P116" s="544"/>
      <c r="Q116" s="544"/>
      <c r="R116" s="544"/>
      <c r="S116" s="544"/>
      <c r="T116" s="544"/>
      <c r="U116" s="544"/>
      <c r="V116" s="544"/>
      <c r="W116" s="544"/>
      <c r="X116" s="544"/>
      <c r="Y116" s="544"/>
      <c r="Z116" s="148"/>
      <c r="AA116" s="159" t="s">
        <v>2</v>
      </c>
      <c r="AB116" s="1144"/>
      <c r="AC116" s="1001"/>
      <c r="AD116" s="1002"/>
      <c r="AE116" s="1000"/>
    </row>
    <row r="117" spans="1:31" s="146" customFormat="1" ht="11.25" customHeight="1">
      <c r="A117" s="544"/>
      <c r="B117" s="544"/>
      <c r="C117" s="543"/>
      <c r="D117" s="543"/>
      <c r="E117" s="543"/>
      <c r="F117" s="543"/>
      <c r="G117" s="544"/>
      <c r="H117" s="544"/>
      <c r="I117" s="544"/>
      <c r="J117" s="290"/>
      <c r="K117" s="290"/>
      <c r="L117" s="290"/>
      <c r="M117" s="290"/>
      <c r="N117" s="290"/>
      <c r="O117" s="290"/>
      <c r="P117" s="290"/>
      <c r="Q117" s="290"/>
      <c r="R117" s="544"/>
      <c r="S117" s="544"/>
      <c r="T117" s="544"/>
      <c r="U117" s="544"/>
      <c r="V117" s="544"/>
      <c r="W117" s="544"/>
      <c r="X117" s="544"/>
      <c r="Y117" s="544"/>
      <c r="Z117" s="148"/>
      <c r="AA117" s="160">
        <f>IF(AE113,K38,"")</f>
      </c>
      <c r="AB117" s="1144"/>
      <c r="AC117" s="1001"/>
      <c r="AD117" s="1002"/>
      <c r="AE117" s="1000"/>
    </row>
    <row r="118" spans="1:31" s="146" customFormat="1" ht="11.25" customHeight="1">
      <c r="A118" s="544"/>
      <c r="B118" s="544"/>
      <c r="C118" s="543"/>
      <c r="D118" s="543"/>
      <c r="E118" s="543"/>
      <c r="F118" s="543"/>
      <c r="G118" s="544"/>
      <c r="H118" s="544"/>
      <c r="I118" s="544"/>
      <c r="J118" s="290"/>
      <c r="K118" s="290"/>
      <c r="L118" s="544"/>
      <c r="M118" s="544"/>
      <c r="N118" s="544"/>
      <c r="O118" s="544"/>
      <c r="P118" s="544"/>
      <c r="Q118" s="544"/>
      <c r="R118" s="544"/>
      <c r="S118" s="544"/>
      <c r="T118" s="544"/>
      <c r="U118" s="544"/>
      <c r="V118" s="544"/>
      <c r="W118" s="544"/>
      <c r="X118" s="544"/>
      <c r="Y118" s="544"/>
      <c r="Z118" s="148"/>
      <c r="AA118" s="127"/>
      <c r="AB118" s="1144"/>
      <c r="AC118" s="1001"/>
      <c r="AD118" s="1002"/>
      <c r="AE118" s="1000"/>
    </row>
    <row r="119" spans="1:31" s="146" customFormat="1" ht="11.25" customHeight="1">
      <c r="A119" s="544"/>
      <c r="B119" s="544"/>
      <c r="C119" s="543"/>
      <c r="D119" s="543"/>
      <c r="E119" s="543"/>
      <c r="F119" s="543"/>
      <c r="G119" s="544"/>
      <c r="H119" s="544"/>
      <c r="I119" s="544"/>
      <c r="J119" s="290"/>
      <c r="K119" s="290"/>
      <c r="L119" s="544"/>
      <c r="M119" s="544"/>
      <c r="N119" s="544"/>
      <c r="O119" s="544"/>
      <c r="P119" s="544"/>
      <c r="Q119" s="544"/>
      <c r="R119" s="544"/>
      <c r="S119" s="544"/>
      <c r="T119" s="544"/>
      <c r="U119" s="544"/>
      <c r="V119" s="544"/>
      <c r="W119" s="544"/>
      <c r="X119" s="544"/>
      <c r="Y119" s="544"/>
      <c r="Z119" s="148"/>
      <c r="AA119" s="132">
        <v>1</v>
      </c>
      <c r="AB119" s="1144"/>
      <c r="AC119" s="1001"/>
      <c r="AD119" s="1002"/>
      <c r="AE119" s="1000"/>
    </row>
    <row r="120" spans="1:31" s="146" customFormat="1" ht="11.25" customHeight="1">
      <c r="A120" s="544"/>
      <c r="B120" s="544"/>
      <c r="C120" s="543"/>
      <c r="D120" s="543"/>
      <c r="E120" s="543"/>
      <c r="F120" s="543"/>
      <c r="G120" s="544"/>
      <c r="H120" s="544"/>
      <c r="I120" s="544"/>
      <c r="J120" s="290"/>
      <c r="K120" s="290"/>
      <c r="L120" s="544"/>
      <c r="M120" s="544"/>
      <c r="N120" s="544"/>
      <c r="O120" s="544"/>
      <c r="P120" s="544"/>
      <c r="Q120" s="544"/>
      <c r="R120" s="544"/>
      <c r="S120" s="544"/>
      <c r="T120" s="544"/>
      <c r="U120" s="544"/>
      <c r="V120" s="544"/>
      <c r="W120" s="544"/>
      <c r="X120" s="544"/>
      <c r="Y120" s="544"/>
      <c r="Z120" s="148"/>
      <c r="AA120" s="128" t="s">
        <v>82</v>
      </c>
      <c r="AB120" s="1144">
        <v>16</v>
      </c>
      <c r="AC120" s="1001">
        <v>54</v>
      </c>
      <c r="AD120" s="1002">
        <v>8</v>
      </c>
      <c r="AE120" s="1000" t="b">
        <v>0</v>
      </c>
    </row>
    <row r="121" spans="1:31" s="146" customFormat="1" ht="11.25" customHeight="1">
      <c r="A121" s="710"/>
      <c r="B121" s="544"/>
      <c r="C121" s="543"/>
      <c r="D121" s="543"/>
      <c r="E121" s="543"/>
      <c r="F121" s="543"/>
      <c r="G121" s="544"/>
      <c r="H121" s="544"/>
      <c r="I121" s="544"/>
      <c r="J121" s="544"/>
      <c r="K121" s="544"/>
      <c r="L121" s="544"/>
      <c r="M121" s="544"/>
      <c r="N121" s="544"/>
      <c r="O121" s="544"/>
      <c r="P121" s="544"/>
      <c r="Q121" s="544"/>
      <c r="R121" s="544"/>
      <c r="S121" s="544"/>
      <c r="T121" s="544"/>
      <c r="U121" s="544"/>
      <c r="V121" s="544"/>
      <c r="W121" s="544"/>
      <c r="X121" s="544"/>
      <c r="Y121" s="544"/>
      <c r="Z121" s="148"/>
      <c r="AA121" s="126"/>
      <c r="AB121" s="1144"/>
      <c r="AC121" s="1001"/>
      <c r="AD121" s="1002"/>
      <c r="AE121" s="1000"/>
    </row>
    <row r="122" spans="1:31" s="146" customFormat="1" ht="11.25" customHeight="1">
      <c r="A122" s="544"/>
      <c r="B122" s="544"/>
      <c r="C122" s="543"/>
      <c r="D122" s="543"/>
      <c r="E122" s="543"/>
      <c r="F122" s="543"/>
      <c r="G122" s="544"/>
      <c r="H122" s="544"/>
      <c r="I122" s="544"/>
      <c r="J122" s="290"/>
      <c r="K122" s="290"/>
      <c r="L122" s="544"/>
      <c r="M122" s="544"/>
      <c r="N122" s="544"/>
      <c r="O122" s="544"/>
      <c r="P122" s="544"/>
      <c r="Q122" s="544"/>
      <c r="R122" s="544"/>
      <c r="S122" s="544"/>
      <c r="T122" s="544"/>
      <c r="U122" s="544"/>
      <c r="V122" s="544"/>
      <c r="W122" s="544"/>
      <c r="X122" s="544"/>
      <c r="Y122" s="544"/>
      <c r="Z122" s="148"/>
      <c r="AA122" s="158">
        <f>IF(AE120,F50,"")</f>
      </c>
      <c r="AB122" s="1144"/>
      <c r="AC122" s="1001"/>
      <c r="AD122" s="1002"/>
      <c r="AE122" s="1000"/>
    </row>
    <row r="123" spans="1:31" s="146" customFormat="1" ht="11.25" customHeight="1">
      <c r="A123" s="544"/>
      <c r="B123" s="544"/>
      <c r="C123" s="543"/>
      <c r="D123" s="543"/>
      <c r="E123" s="543"/>
      <c r="F123" s="543"/>
      <c r="G123" s="544"/>
      <c r="H123" s="544"/>
      <c r="I123" s="544"/>
      <c r="J123" s="290"/>
      <c r="K123" s="290"/>
      <c r="L123" s="544"/>
      <c r="M123" s="544"/>
      <c r="N123" s="544"/>
      <c r="O123" s="544"/>
      <c r="P123" s="544"/>
      <c r="Q123" s="544"/>
      <c r="R123" s="544"/>
      <c r="S123" s="544"/>
      <c r="T123" s="544"/>
      <c r="U123" s="544"/>
      <c r="V123" s="544"/>
      <c r="W123" s="544"/>
      <c r="X123" s="544"/>
      <c r="Y123" s="544"/>
      <c r="Z123" s="148"/>
      <c r="AA123" s="159" t="s">
        <v>2</v>
      </c>
      <c r="AB123" s="1144"/>
      <c r="AC123" s="1001"/>
      <c r="AD123" s="1002"/>
      <c r="AE123" s="1000"/>
    </row>
    <row r="124" spans="1:31" s="146" customFormat="1" ht="11.25" customHeight="1">
      <c r="A124" s="544"/>
      <c r="B124" s="544"/>
      <c r="C124" s="543"/>
      <c r="D124" s="543"/>
      <c r="E124" s="543"/>
      <c r="F124" s="543"/>
      <c r="G124" s="544"/>
      <c r="H124" s="544"/>
      <c r="I124" s="544"/>
      <c r="J124" s="290"/>
      <c r="K124" s="290"/>
      <c r="L124" s="544"/>
      <c r="M124" s="544"/>
      <c r="N124" s="544"/>
      <c r="O124" s="544"/>
      <c r="P124" s="544"/>
      <c r="Q124" s="544"/>
      <c r="R124" s="544"/>
      <c r="S124" s="544"/>
      <c r="T124" s="544"/>
      <c r="U124" s="544"/>
      <c r="V124" s="544"/>
      <c r="W124" s="544"/>
      <c r="X124" s="544"/>
      <c r="Y124" s="544"/>
      <c r="Z124" s="148"/>
      <c r="AA124" s="160">
        <f>IF(AE120,F54,"")</f>
      </c>
      <c r="AB124" s="1144"/>
      <c r="AC124" s="1001"/>
      <c r="AD124" s="1002"/>
      <c r="AE124" s="1000"/>
    </row>
    <row r="125" spans="1:31" s="146" customFormat="1" ht="11.25" customHeight="1">
      <c r="A125" s="544"/>
      <c r="B125" s="544"/>
      <c r="C125" s="543"/>
      <c r="D125" s="543"/>
      <c r="E125" s="543"/>
      <c r="F125" s="543"/>
      <c r="G125" s="544"/>
      <c r="H125" s="544"/>
      <c r="I125" s="544"/>
      <c r="J125" s="290"/>
      <c r="K125" s="290"/>
      <c r="L125" s="544"/>
      <c r="M125" s="544"/>
      <c r="N125" s="544"/>
      <c r="O125" s="544"/>
      <c r="P125" s="544"/>
      <c r="Q125" s="544"/>
      <c r="R125" s="544"/>
      <c r="S125" s="544"/>
      <c r="T125" s="544"/>
      <c r="U125" s="544"/>
      <c r="V125" s="544"/>
      <c r="W125" s="544"/>
      <c r="X125" s="544"/>
      <c r="Y125" s="544"/>
      <c r="Z125" s="148"/>
      <c r="AA125" s="127"/>
      <c r="AB125" s="1144"/>
      <c r="AC125" s="1001"/>
      <c r="AD125" s="1002"/>
      <c r="AE125" s="1000"/>
    </row>
    <row r="126" spans="1:31" s="146" customFormat="1" ht="11.25" customHeight="1">
      <c r="A126" s="544"/>
      <c r="B126" s="544"/>
      <c r="C126" s="543"/>
      <c r="D126" s="543"/>
      <c r="E126" s="543"/>
      <c r="F126" s="543"/>
      <c r="G126" s="544"/>
      <c r="H126" s="544"/>
      <c r="I126" s="544"/>
      <c r="J126" s="290"/>
      <c r="K126" s="290"/>
      <c r="L126" s="544"/>
      <c r="M126" s="544"/>
      <c r="N126" s="544"/>
      <c r="O126" s="544"/>
      <c r="P126" s="544"/>
      <c r="Q126" s="544"/>
      <c r="R126" s="544"/>
      <c r="S126" s="544"/>
      <c r="T126" s="544"/>
      <c r="U126" s="544"/>
      <c r="V126" s="544"/>
      <c r="W126" s="544"/>
      <c r="X126" s="544"/>
      <c r="Y126" s="544"/>
      <c r="Z126" s="148"/>
      <c r="AA126" s="132">
        <v>1</v>
      </c>
      <c r="AB126" s="1144"/>
      <c r="AC126" s="1001"/>
      <c r="AD126" s="1002"/>
      <c r="AE126" s="1000"/>
    </row>
    <row r="127" spans="1:31" s="146" customFormat="1" ht="11.25" customHeight="1">
      <c r="A127" s="544"/>
      <c r="B127" s="544"/>
      <c r="C127" s="543"/>
      <c r="D127" s="543"/>
      <c r="E127" s="543"/>
      <c r="F127" s="543"/>
      <c r="G127" s="544"/>
      <c r="H127" s="544"/>
      <c r="I127" s="544"/>
      <c r="J127" s="290"/>
      <c r="K127" s="290"/>
      <c r="L127" s="544"/>
      <c r="M127" s="544"/>
      <c r="N127" s="544"/>
      <c r="O127" s="544"/>
      <c r="P127" s="544"/>
      <c r="Q127" s="544"/>
      <c r="R127" s="544"/>
      <c r="S127" s="544"/>
      <c r="T127" s="544"/>
      <c r="U127" s="544"/>
      <c r="V127" s="544"/>
      <c r="W127" s="544"/>
      <c r="X127" s="544"/>
      <c r="Y127" s="544"/>
      <c r="Z127" s="148"/>
      <c r="AA127" s="128" t="s">
        <v>3</v>
      </c>
      <c r="AB127" s="1144">
        <v>17</v>
      </c>
      <c r="AC127" s="1001">
        <v>62</v>
      </c>
      <c r="AD127" s="1002">
        <v>8</v>
      </c>
      <c r="AE127" s="1000" t="b">
        <v>0</v>
      </c>
    </row>
    <row r="128" spans="1:31" s="146" customFormat="1" ht="11.25" customHeight="1">
      <c r="A128" s="544"/>
      <c r="B128" s="544"/>
      <c r="C128" s="543"/>
      <c r="D128" s="543"/>
      <c r="E128" s="543"/>
      <c r="F128" s="543"/>
      <c r="G128" s="544"/>
      <c r="H128" s="544"/>
      <c r="I128" s="544"/>
      <c r="J128" s="290"/>
      <c r="K128" s="290"/>
      <c r="L128" s="544"/>
      <c r="M128" s="544"/>
      <c r="N128" s="544"/>
      <c r="O128" s="544"/>
      <c r="P128" s="544"/>
      <c r="Q128" s="544"/>
      <c r="R128" s="544"/>
      <c r="S128" s="544"/>
      <c r="T128" s="544"/>
      <c r="U128" s="544"/>
      <c r="V128" s="544"/>
      <c r="W128" s="544"/>
      <c r="X128" s="544"/>
      <c r="Y128" s="544"/>
      <c r="Z128" s="148"/>
      <c r="AA128" s="126"/>
      <c r="AB128" s="1144"/>
      <c r="AC128" s="1001"/>
      <c r="AD128" s="1002"/>
      <c r="AE128" s="1000"/>
    </row>
    <row r="129" spans="1:31" s="146" customFormat="1" ht="11.25" customHeight="1">
      <c r="A129" s="544"/>
      <c r="B129" s="544"/>
      <c r="C129" s="543"/>
      <c r="D129" s="543"/>
      <c r="E129" s="543"/>
      <c r="F129" s="543"/>
      <c r="G129" s="544"/>
      <c r="H129" s="544"/>
      <c r="I129" s="544"/>
      <c r="J129" s="290"/>
      <c r="K129" s="290"/>
      <c r="L129" s="544"/>
      <c r="M129" s="544"/>
      <c r="N129" s="544"/>
      <c r="O129" s="544"/>
      <c r="P129" s="544"/>
      <c r="Q129" s="544"/>
      <c r="R129" s="544"/>
      <c r="S129" s="544"/>
      <c r="T129" s="544"/>
      <c r="U129" s="544"/>
      <c r="V129" s="544"/>
      <c r="W129" s="544"/>
      <c r="X129" s="544"/>
      <c r="Y129" s="544"/>
      <c r="Z129" s="148"/>
      <c r="AA129" s="158">
        <f>IF(AE127,F58,"")</f>
      </c>
      <c r="AB129" s="1144"/>
      <c r="AC129" s="1001"/>
      <c r="AD129" s="1002"/>
      <c r="AE129" s="1000"/>
    </row>
    <row r="130" spans="1:31" s="146" customFormat="1" ht="11.25" customHeight="1">
      <c r="A130" s="544"/>
      <c r="B130" s="544"/>
      <c r="C130" s="543"/>
      <c r="D130" s="543"/>
      <c r="E130" s="543"/>
      <c r="F130" s="543"/>
      <c r="G130" s="544"/>
      <c r="H130" s="544"/>
      <c r="I130" s="544"/>
      <c r="J130" s="290"/>
      <c r="K130" s="290"/>
      <c r="L130" s="544"/>
      <c r="M130" s="544"/>
      <c r="N130" s="544"/>
      <c r="O130" s="544"/>
      <c r="P130" s="544"/>
      <c r="Q130" s="544"/>
      <c r="R130" s="544"/>
      <c r="S130" s="544"/>
      <c r="T130" s="544"/>
      <c r="U130" s="544"/>
      <c r="V130" s="544"/>
      <c r="W130" s="544"/>
      <c r="X130" s="544"/>
      <c r="Y130" s="544"/>
      <c r="Z130" s="148"/>
      <c r="AA130" s="159" t="s">
        <v>2</v>
      </c>
      <c r="AB130" s="1144"/>
      <c r="AC130" s="1001"/>
      <c r="AD130" s="1002"/>
      <c r="AE130" s="1000"/>
    </row>
    <row r="131" spans="3:31" s="146" customFormat="1" ht="11.25" customHeight="1">
      <c r="C131" s="155"/>
      <c r="D131" s="155"/>
      <c r="E131" s="155"/>
      <c r="F131" s="155"/>
      <c r="J131" s="147"/>
      <c r="K131" s="147"/>
      <c r="AA131" s="160">
        <f>IF(AE127,F62,"")</f>
      </c>
      <c r="AB131" s="1144"/>
      <c r="AC131" s="1001"/>
      <c r="AD131" s="1002"/>
      <c r="AE131" s="1000"/>
    </row>
    <row r="132" spans="3:31" s="146" customFormat="1" ht="11.25" customHeight="1">
      <c r="C132" s="155"/>
      <c r="D132" s="155"/>
      <c r="E132" s="155"/>
      <c r="F132" s="155"/>
      <c r="J132" s="147"/>
      <c r="K132" s="147"/>
      <c r="AA132" s="127"/>
      <c r="AB132" s="1144"/>
      <c r="AC132" s="1001"/>
      <c r="AD132" s="1002"/>
      <c r="AE132" s="1000"/>
    </row>
    <row r="133" spans="3:31" s="146" customFormat="1" ht="11.25" customHeight="1">
      <c r="C133" s="155"/>
      <c r="D133" s="155"/>
      <c r="E133" s="155"/>
      <c r="F133" s="155"/>
      <c r="J133" s="147"/>
      <c r="K133" s="147"/>
      <c r="AA133" s="132">
        <v>2</v>
      </c>
      <c r="AB133" s="1144"/>
      <c r="AC133" s="1001"/>
      <c r="AD133" s="1002"/>
      <c r="AE133" s="1000"/>
    </row>
    <row r="134" spans="3:31" s="146" customFormat="1" ht="11.25" customHeight="1">
      <c r="C134" s="155"/>
      <c r="D134" s="155"/>
      <c r="E134" s="155"/>
      <c r="F134" s="155"/>
      <c r="J134" s="147"/>
      <c r="K134" s="147"/>
      <c r="AA134" s="128" t="s">
        <v>3</v>
      </c>
      <c r="AB134" s="1144">
        <v>18</v>
      </c>
      <c r="AC134" s="1001">
        <v>70</v>
      </c>
      <c r="AD134" s="1002">
        <v>8</v>
      </c>
      <c r="AE134" s="1000" t="b">
        <v>0</v>
      </c>
    </row>
    <row r="135" spans="3:31" s="146" customFormat="1" ht="11.25" customHeight="1">
      <c r="C135" s="155"/>
      <c r="D135" s="155"/>
      <c r="E135" s="155"/>
      <c r="F135" s="155"/>
      <c r="J135" s="147"/>
      <c r="K135" s="147"/>
      <c r="AA135" s="126"/>
      <c r="AB135" s="1144"/>
      <c r="AC135" s="1001"/>
      <c r="AD135" s="1002"/>
      <c r="AE135" s="1000"/>
    </row>
    <row r="136" spans="3:31" s="146" customFormat="1" ht="11.25" customHeight="1">
      <c r="C136" s="155"/>
      <c r="D136" s="155"/>
      <c r="E136" s="155"/>
      <c r="F136" s="155"/>
      <c r="J136" s="147"/>
      <c r="K136" s="147"/>
      <c r="AA136" s="158">
        <f>IF(AE134,F66,"")</f>
      </c>
      <c r="AB136" s="1144"/>
      <c r="AC136" s="1001"/>
      <c r="AD136" s="1002"/>
      <c r="AE136" s="1000"/>
    </row>
    <row r="137" spans="3:31" s="146" customFormat="1" ht="11.25" customHeight="1">
      <c r="C137" s="155"/>
      <c r="D137" s="155"/>
      <c r="E137" s="155"/>
      <c r="F137" s="155"/>
      <c r="J137" s="147"/>
      <c r="K137" s="147"/>
      <c r="AA137" s="159" t="s">
        <v>2</v>
      </c>
      <c r="AB137" s="1144"/>
      <c r="AC137" s="1001"/>
      <c r="AD137" s="1002"/>
      <c r="AE137" s="1000"/>
    </row>
    <row r="138" spans="3:31" s="146" customFormat="1" ht="11.25" customHeight="1">
      <c r="C138" s="155"/>
      <c r="D138" s="155"/>
      <c r="E138" s="155"/>
      <c r="F138" s="155"/>
      <c r="J138" s="147"/>
      <c r="K138" s="147"/>
      <c r="AA138" s="160">
        <f>IF(AE134,F70,"")</f>
      </c>
      <c r="AB138" s="1144"/>
      <c r="AC138" s="1001"/>
      <c r="AD138" s="1002"/>
      <c r="AE138" s="1000"/>
    </row>
    <row r="139" spans="3:31" s="146" customFormat="1" ht="11.25" customHeight="1">
      <c r="C139" s="155"/>
      <c r="D139" s="155"/>
      <c r="E139" s="155"/>
      <c r="F139" s="155"/>
      <c r="J139" s="147"/>
      <c r="K139" s="147"/>
      <c r="AA139" s="127"/>
      <c r="AB139" s="1144"/>
      <c r="AC139" s="1001"/>
      <c r="AD139" s="1002"/>
      <c r="AE139" s="1000"/>
    </row>
    <row r="140" spans="3:31" s="146" customFormat="1" ht="11.25" customHeight="1">
      <c r="C140" s="155"/>
      <c r="D140" s="155"/>
      <c r="E140" s="155"/>
      <c r="F140" s="155"/>
      <c r="J140" s="147"/>
      <c r="K140" s="147"/>
      <c r="AA140" s="132">
        <v>3</v>
      </c>
      <c r="AB140" s="1144"/>
      <c r="AC140" s="1001"/>
      <c r="AD140" s="1002"/>
      <c r="AE140" s="1000"/>
    </row>
    <row r="141" spans="3:31" s="146" customFormat="1" ht="11.25" customHeight="1">
      <c r="C141" s="155"/>
      <c r="D141" s="155"/>
      <c r="E141" s="155"/>
      <c r="F141" s="155"/>
      <c r="J141" s="147"/>
      <c r="K141" s="147"/>
      <c r="AA141" s="128" t="s">
        <v>3</v>
      </c>
      <c r="AB141" s="1144">
        <v>19</v>
      </c>
      <c r="AC141" s="1001">
        <v>78</v>
      </c>
      <c r="AD141" s="1002">
        <v>8</v>
      </c>
      <c r="AE141" s="1000" t="b">
        <v>0</v>
      </c>
    </row>
    <row r="142" spans="3:31" s="146" customFormat="1" ht="11.25" customHeight="1">
      <c r="C142" s="155"/>
      <c r="D142" s="155"/>
      <c r="E142" s="155"/>
      <c r="F142" s="155"/>
      <c r="J142" s="147"/>
      <c r="K142" s="147"/>
      <c r="AA142" s="140"/>
      <c r="AB142" s="1144"/>
      <c r="AC142" s="1001"/>
      <c r="AD142" s="1002"/>
      <c r="AE142" s="1000"/>
    </row>
    <row r="143" spans="3:31" s="146" customFormat="1" ht="11.25" customHeight="1">
      <c r="C143" s="155"/>
      <c r="D143" s="155"/>
      <c r="E143" s="155"/>
      <c r="F143" s="155"/>
      <c r="J143" s="147"/>
      <c r="K143" s="147"/>
      <c r="AA143" s="158">
        <f>IF(AE141,F74,"")</f>
      </c>
      <c r="AB143" s="1144"/>
      <c r="AC143" s="1001"/>
      <c r="AD143" s="1002"/>
      <c r="AE143" s="1000"/>
    </row>
    <row r="144" spans="3:31" s="146" customFormat="1" ht="11.25" customHeight="1">
      <c r="C144" s="155"/>
      <c r="D144" s="155"/>
      <c r="E144" s="155"/>
      <c r="F144" s="155"/>
      <c r="J144" s="147"/>
      <c r="K144" s="147"/>
      <c r="AA144" s="159" t="s">
        <v>2</v>
      </c>
      <c r="AB144" s="1144"/>
      <c r="AC144" s="1001"/>
      <c r="AD144" s="1002"/>
      <c r="AE144" s="1000"/>
    </row>
    <row r="145" spans="3:31" s="146" customFormat="1" ht="11.25" customHeight="1">
      <c r="C145" s="155"/>
      <c r="D145" s="155"/>
      <c r="E145" s="155"/>
      <c r="F145" s="155"/>
      <c r="J145" s="147"/>
      <c r="K145" s="147"/>
      <c r="AA145" s="160">
        <f>IF(AE141,F78,"")</f>
      </c>
      <c r="AB145" s="1144"/>
      <c r="AC145" s="1001"/>
      <c r="AD145" s="1002"/>
      <c r="AE145" s="1000"/>
    </row>
    <row r="146" spans="3:31" s="146" customFormat="1" ht="11.25" customHeight="1">
      <c r="C146" s="155"/>
      <c r="D146" s="155"/>
      <c r="E146" s="155"/>
      <c r="F146" s="155"/>
      <c r="J146" s="147"/>
      <c r="K146" s="147"/>
      <c r="AA146" s="141"/>
      <c r="AB146" s="1144"/>
      <c r="AC146" s="1001"/>
      <c r="AD146" s="1002"/>
      <c r="AE146" s="1000"/>
    </row>
    <row r="147" spans="3:31" s="146" customFormat="1" ht="11.25" customHeight="1">
      <c r="C147" s="155"/>
      <c r="D147" s="155"/>
      <c r="E147" s="155"/>
      <c r="F147" s="155"/>
      <c r="J147" s="147"/>
      <c r="K147" s="147"/>
      <c r="AA147" s="132">
        <v>4</v>
      </c>
      <c r="AB147" s="1144"/>
      <c r="AC147" s="1001"/>
      <c r="AD147" s="1002"/>
      <c r="AE147" s="1000"/>
    </row>
    <row r="148" spans="3:31" s="146" customFormat="1" ht="11.25" customHeight="1">
      <c r="C148" s="155"/>
      <c r="D148" s="155"/>
      <c r="E148" s="155"/>
      <c r="F148" s="155"/>
      <c r="J148" s="147"/>
      <c r="K148" s="147"/>
      <c r="AA148" s="128" t="s">
        <v>83</v>
      </c>
      <c r="AB148" s="1144">
        <v>20</v>
      </c>
      <c r="AC148" s="1001">
        <v>58</v>
      </c>
      <c r="AD148" s="1002">
        <v>11</v>
      </c>
      <c r="AE148" s="1000" t="b">
        <v>0</v>
      </c>
    </row>
    <row r="149" spans="3:31" s="146" customFormat="1" ht="11.25" customHeight="1">
      <c r="C149" s="155"/>
      <c r="D149" s="155"/>
      <c r="E149" s="155"/>
      <c r="F149" s="155"/>
      <c r="J149" s="147"/>
      <c r="K149" s="147"/>
      <c r="AA149" s="126"/>
      <c r="AB149" s="1144"/>
      <c r="AC149" s="1001"/>
      <c r="AD149" s="1002"/>
      <c r="AE149" s="1000"/>
    </row>
    <row r="150" spans="3:31" s="146" customFormat="1" ht="11.25" customHeight="1">
      <c r="C150" s="155"/>
      <c r="D150" s="155"/>
      <c r="E150" s="155"/>
      <c r="F150" s="155"/>
      <c r="J150" s="147"/>
      <c r="K150" s="147"/>
      <c r="AA150" s="158">
        <f>IF(AE148,H52,"")</f>
      </c>
      <c r="AB150" s="1144"/>
      <c r="AC150" s="1001"/>
      <c r="AD150" s="1002"/>
      <c r="AE150" s="1000"/>
    </row>
    <row r="151" spans="3:31" s="146" customFormat="1" ht="11.25" customHeight="1">
      <c r="C151" s="155"/>
      <c r="D151" s="155"/>
      <c r="E151" s="155"/>
      <c r="F151" s="155"/>
      <c r="J151" s="147"/>
      <c r="K151" s="147"/>
      <c r="AA151" s="159" t="s">
        <v>2</v>
      </c>
      <c r="AB151" s="1144"/>
      <c r="AC151" s="1001"/>
      <c r="AD151" s="1002"/>
      <c r="AE151" s="1000"/>
    </row>
    <row r="152" spans="3:31" s="146" customFormat="1" ht="11.25" customHeight="1">
      <c r="C152" s="155"/>
      <c r="D152" s="155"/>
      <c r="E152" s="155"/>
      <c r="F152" s="155"/>
      <c r="J152" s="147"/>
      <c r="K152" s="147"/>
      <c r="AA152" s="160">
        <f>IF(AE148,H60,"")</f>
      </c>
      <c r="AB152" s="1144"/>
      <c r="AC152" s="1001"/>
      <c r="AD152" s="1002"/>
      <c r="AE152" s="1000"/>
    </row>
    <row r="153" spans="3:31" s="146" customFormat="1" ht="11.25" customHeight="1">
      <c r="C153" s="155"/>
      <c r="D153" s="155"/>
      <c r="E153" s="155"/>
      <c r="F153" s="155"/>
      <c r="J153" s="147"/>
      <c r="K153" s="147"/>
      <c r="AA153" s="127"/>
      <c r="AB153" s="1144"/>
      <c r="AC153" s="1001"/>
      <c r="AD153" s="1002"/>
      <c r="AE153" s="1000"/>
    </row>
    <row r="154" spans="3:31" s="146" customFormat="1" ht="11.25" customHeight="1">
      <c r="C154" s="155"/>
      <c r="D154" s="155"/>
      <c r="E154" s="155"/>
      <c r="F154" s="155"/>
      <c r="J154" s="147"/>
      <c r="K154" s="147"/>
      <c r="AA154" s="132">
        <v>1</v>
      </c>
      <c r="AB154" s="1144"/>
      <c r="AC154" s="1001"/>
      <c r="AD154" s="1002"/>
      <c r="AE154" s="1000"/>
    </row>
    <row r="155" spans="3:31" s="146" customFormat="1" ht="11.25" customHeight="1">
      <c r="C155" s="155"/>
      <c r="D155" s="155"/>
      <c r="E155" s="155"/>
      <c r="F155" s="155"/>
      <c r="J155" s="147"/>
      <c r="K155" s="147"/>
      <c r="AA155" s="128" t="s">
        <v>3</v>
      </c>
      <c r="AB155" s="1144">
        <v>21</v>
      </c>
      <c r="AC155" s="1001">
        <v>74</v>
      </c>
      <c r="AD155" s="1002">
        <v>11</v>
      </c>
      <c r="AE155" s="1000" t="b">
        <v>0</v>
      </c>
    </row>
    <row r="156" spans="3:31" s="146" customFormat="1" ht="11.25" customHeight="1">
      <c r="C156" s="155"/>
      <c r="D156" s="155"/>
      <c r="E156" s="155"/>
      <c r="F156" s="155"/>
      <c r="J156" s="147"/>
      <c r="K156" s="147"/>
      <c r="AA156" s="126"/>
      <c r="AB156" s="1144"/>
      <c r="AC156" s="1001"/>
      <c r="AD156" s="1002"/>
      <c r="AE156" s="1000"/>
    </row>
    <row r="157" spans="3:31" s="146" customFormat="1" ht="11.25" customHeight="1">
      <c r="C157" s="155"/>
      <c r="D157" s="155"/>
      <c r="E157" s="155"/>
      <c r="F157" s="155"/>
      <c r="J157" s="147"/>
      <c r="K157" s="147"/>
      <c r="AA157" s="158">
        <f>IF(AE155,H68,"")</f>
      </c>
      <c r="AB157" s="1144"/>
      <c r="AC157" s="1001"/>
      <c r="AD157" s="1002"/>
      <c r="AE157" s="1000"/>
    </row>
    <row r="158" spans="3:31" s="146" customFormat="1" ht="11.25" customHeight="1">
      <c r="C158" s="155"/>
      <c r="D158" s="155"/>
      <c r="E158" s="155"/>
      <c r="F158" s="155"/>
      <c r="J158" s="147"/>
      <c r="K158" s="147"/>
      <c r="AA158" s="159" t="s">
        <v>2</v>
      </c>
      <c r="AB158" s="1144"/>
      <c r="AC158" s="1001"/>
      <c r="AD158" s="1002"/>
      <c r="AE158" s="1000"/>
    </row>
    <row r="159" spans="3:31" s="146" customFormat="1" ht="11.25" customHeight="1">
      <c r="C159" s="155"/>
      <c r="D159" s="155"/>
      <c r="E159" s="155"/>
      <c r="F159" s="155"/>
      <c r="J159" s="147"/>
      <c r="K159" s="147"/>
      <c r="AA159" s="160">
        <f>IF(AE155,H76,"")</f>
      </c>
      <c r="AB159" s="1144"/>
      <c r="AC159" s="1001"/>
      <c r="AD159" s="1002"/>
      <c r="AE159" s="1000"/>
    </row>
    <row r="160" spans="3:31" s="146" customFormat="1" ht="11.25" customHeight="1">
      <c r="C160" s="155"/>
      <c r="D160" s="155"/>
      <c r="E160" s="155"/>
      <c r="F160" s="155"/>
      <c r="J160" s="147"/>
      <c r="K160" s="147"/>
      <c r="AA160" s="127"/>
      <c r="AB160" s="1144"/>
      <c r="AC160" s="1001"/>
      <c r="AD160" s="1002"/>
      <c r="AE160" s="1000"/>
    </row>
    <row r="161" spans="3:31" s="146" customFormat="1" ht="11.25" customHeight="1">
      <c r="C161" s="155"/>
      <c r="D161" s="155"/>
      <c r="E161" s="155"/>
      <c r="F161" s="155"/>
      <c r="J161" s="147"/>
      <c r="K161" s="147"/>
      <c r="AA161" s="132">
        <v>2</v>
      </c>
      <c r="AB161" s="1144"/>
      <c r="AC161" s="1001"/>
      <c r="AD161" s="1002"/>
      <c r="AE161" s="1000"/>
    </row>
    <row r="162" spans="3:31" s="146" customFormat="1" ht="11.25" customHeight="1">
      <c r="C162" s="155"/>
      <c r="D162" s="155"/>
      <c r="E162" s="155"/>
      <c r="F162" s="155"/>
      <c r="J162" s="147"/>
      <c r="K162" s="147"/>
      <c r="AA162" s="128" t="s">
        <v>84</v>
      </c>
      <c r="AB162" s="1144">
        <v>22</v>
      </c>
      <c r="AC162" s="1001">
        <v>66</v>
      </c>
      <c r="AD162" s="1002">
        <v>14</v>
      </c>
      <c r="AE162" s="1000" t="b">
        <v>0</v>
      </c>
    </row>
    <row r="163" spans="3:31" s="146" customFormat="1" ht="11.25" customHeight="1">
      <c r="C163" s="155"/>
      <c r="D163" s="155"/>
      <c r="E163" s="155"/>
      <c r="F163" s="155"/>
      <c r="J163" s="147"/>
      <c r="K163" s="147"/>
      <c r="AA163" s="126"/>
      <c r="AB163" s="1144"/>
      <c r="AC163" s="1001"/>
      <c r="AD163" s="1002"/>
      <c r="AE163" s="1000"/>
    </row>
    <row r="164" spans="3:31" s="146" customFormat="1" ht="11.25" customHeight="1">
      <c r="C164" s="155"/>
      <c r="D164" s="155"/>
      <c r="E164" s="155"/>
      <c r="F164" s="155"/>
      <c r="J164" s="147"/>
      <c r="K164" s="147"/>
      <c r="AA164" s="158">
        <f>IF(AE162,K56,"")</f>
      </c>
      <c r="AB164" s="1144"/>
      <c r="AC164" s="1001"/>
      <c r="AD164" s="1002"/>
      <c r="AE164" s="1000"/>
    </row>
    <row r="165" spans="3:31" s="146" customFormat="1" ht="11.25" customHeight="1">
      <c r="C165" s="155"/>
      <c r="D165" s="155"/>
      <c r="E165" s="155"/>
      <c r="F165" s="155"/>
      <c r="J165" s="147"/>
      <c r="K165" s="147"/>
      <c r="AA165" s="159" t="s">
        <v>2</v>
      </c>
      <c r="AB165" s="1144"/>
      <c r="AC165" s="1001"/>
      <c r="AD165" s="1002"/>
      <c r="AE165" s="1000"/>
    </row>
    <row r="166" spans="3:31" s="146" customFormat="1" ht="11.25" customHeight="1">
      <c r="C166" s="155"/>
      <c r="D166" s="155"/>
      <c r="E166" s="155"/>
      <c r="F166" s="155"/>
      <c r="J166" s="147"/>
      <c r="K166" s="147"/>
      <c r="AA166" s="160">
        <f>IF(AE162,K72,"")</f>
      </c>
      <c r="AB166" s="1144"/>
      <c r="AC166" s="1001"/>
      <c r="AD166" s="1002"/>
      <c r="AE166" s="1000"/>
    </row>
    <row r="167" spans="3:31" s="146" customFormat="1" ht="11.25" customHeight="1">
      <c r="C167" s="155"/>
      <c r="D167" s="155"/>
      <c r="E167" s="155"/>
      <c r="F167" s="155"/>
      <c r="J167" s="147"/>
      <c r="K167" s="147"/>
      <c r="AA167" s="127"/>
      <c r="AB167" s="1144"/>
      <c r="AC167" s="1001"/>
      <c r="AD167" s="1002"/>
      <c r="AE167" s="1000"/>
    </row>
    <row r="168" spans="3:31" s="146" customFormat="1" ht="11.25" customHeight="1">
      <c r="C168" s="155"/>
      <c r="D168" s="155"/>
      <c r="E168" s="155"/>
      <c r="F168" s="155"/>
      <c r="J168" s="147"/>
      <c r="K168" s="147"/>
      <c r="AA168" s="132">
        <v>1</v>
      </c>
      <c r="AB168" s="1144"/>
      <c r="AC168" s="1001"/>
      <c r="AD168" s="1002"/>
      <c r="AE168" s="1000"/>
    </row>
    <row r="169" spans="3:31" s="146" customFormat="1" ht="11.25" customHeight="1">
      <c r="C169" s="155"/>
      <c r="D169" s="155"/>
      <c r="E169" s="155"/>
      <c r="F169" s="155"/>
      <c r="J169" s="147"/>
      <c r="K169" s="147"/>
      <c r="AA169" s="128" t="s">
        <v>85</v>
      </c>
      <c r="AB169" s="1144">
        <v>23</v>
      </c>
      <c r="AC169" s="1001">
        <v>89</v>
      </c>
      <c r="AD169" s="1002">
        <v>11</v>
      </c>
      <c r="AE169" s="1000" t="b">
        <v>0</v>
      </c>
    </row>
    <row r="170" spans="3:31" s="146" customFormat="1" ht="11.25" customHeight="1">
      <c r="C170" s="155"/>
      <c r="D170" s="155"/>
      <c r="E170" s="155"/>
      <c r="F170" s="155"/>
      <c r="J170" s="147"/>
      <c r="K170" s="147"/>
      <c r="AA170" s="126"/>
      <c r="AB170" s="1144"/>
      <c r="AC170" s="1001"/>
      <c r="AD170" s="1002"/>
      <c r="AE170" s="1000"/>
    </row>
    <row r="171" spans="3:31" s="146" customFormat="1" ht="11.25" customHeight="1">
      <c r="C171" s="155"/>
      <c r="D171" s="155"/>
      <c r="E171" s="155"/>
      <c r="F171" s="155"/>
      <c r="J171" s="147"/>
      <c r="K171" s="147"/>
      <c r="AA171" s="158">
        <f>IF(AE169,I85,"")</f>
      </c>
      <c r="AB171" s="1144"/>
      <c r="AC171" s="1001"/>
      <c r="AD171" s="1002"/>
      <c r="AE171" s="1000"/>
    </row>
    <row r="172" spans="3:31" s="146" customFormat="1" ht="11.25" customHeight="1">
      <c r="C172" s="155"/>
      <c r="D172" s="155"/>
      <c r="E172" s="155"/>
      <c r="F172" s="155"/>
      <c r="J172" s="147"/>
      <c r="K172" s="147"/>
      <c r="AA172" s="159" t="s">
        <v>2</v>
      </c>
      <c r="AB172" s="1144"/>
      <c r="AC172" s="1001"/>
      <c r="AD172" s="1002"/>
      <c r="AE172" s="1000"/>
    </row>
    <row r="173" spans="3:31" s="146" customFormat="1" ht="11.25" customHeight="1">
      <c r="C173" s="155"/>
      <c r="D173" s="155"/>
      <c r="E173" s="155"/>
      <c r="F173" s="155"/>
      <c r="J173" s="147"/>
      <c r="K173" s="147"/>
      <c r="AA173" s="160">
        <f>IF(AE169,I89,"")</f>
      </c>
      <c r="AB173" s="1144"/>
      <c r="AC173" s="1001"/>
      <c r="AD173" s="1002"/>
      <c r="AE173" s="1000"/>
    </row>
    <row r="174" spans="3:31" s="146" customFormat="1" ht="11.25" customHeight="1">
      <c r="C174" s="155"/>
      <c r="D174" s="155"/>
      <c r="E174" s="155"/>
      <c r="F174" s="155"/>
      <c r="J174" s="147"/>
      <c r="K174" s="147"/>
      <c r="AA174" s="127"/>
      <c r="AB174" s="1144"/>
      <c r="AC174" s="1001"/>
      <c r="AD174" s="1002"/>
      <c r="AE174" s="1000"/>
    </row>
    <row r="175" spans="3:31" s="146" customFormat="1" ht="11.25" customHeight="1">
      <c r="C175" s="155"/>
      <c r="D175" s="155"/>
      <c r="E175" s="155"/>
      <c r="F175" s="155"/>
      <c r="J175" s="147"/>
      <c r="K175" s="147"/>
      <c r="AA175" s="132">
        <v>1</v>
      </c>
      <c r="AB175" s="1144"/>
      <c r="AC175" s="1001"/>
      <c r="AD175" s="1002"/>
      <c r="AE175" s="1000"/>
    </row>
    <row r="176" spans="3:31" s="146" customFormat="1" ht="11.25" customHeight="1">
      <c r="C176" s="155"/>
      <c r="D176" s="155"/>
      <c r="E176" s="155"/>
      <c r="F176" s="155"/>
      <c r="J176" s="147"/>
      <c r="K176" s="147"/>
      <c r="AA176" s="128" t="s">
        <v>3</v>
      </c>
      <c r="AB176" s="1144">
        <v>24</v>
      </c>
      <c r="AC176" s="1001">
        <v>97</v>
      </c>
      <c r="AD176" s="1002">
        <v>11</v>
      </c>
      <c r="AE176" s="1000" t="b">
        <v>0</v>
      </c>
    </row>
    <row r="177" spans="3:31" s="146" customFormat="1" ht="11.25" customHeight="1">
      <c r="C177" s="155"/>
      <c r="D177" s="155"/>
      <c r="E177" s="155"/>
      <c r="F177" s="155"/>
      <c r="J177" s="147"/>
      <c r="K177" s="147"/>
      <c r="AA177" s="126"/>
      <c r="AB177" s="1144"/>
      <c r="AC177" s="1001"/>
      <c r="AD177" s="1002"/>
      <c r="AE177" s="1000"/>
    </row>
    <row r="178" spans="3:31" s="146" customFormat="1" ht="11.25" customHeight="1">
      <c r="C178" s="155"/>
      <c r="D178" s="155"/>
      <c r="E178" s="155"/>
      <c r="F178" s="155"/>
      <c r="J178" s="147"/>
      <c r="K178" s="147"/>
      <c r="AA178" s="158">
        <f>IF(AE176,I93,"")</f>
      </c>
      <c r="AB178" s="1144"/>
      <c r="AC178" s="1001"/>
      <c r="AD178" s="1002"/>
      <c r="AE178" s="1000"/>
    </row>
    <row r="179" spans="3:31" s="146" customFormat="1" ht="11.25" customHeight="1">
      <c r="C179" s="155"/>
      <c r="D179" s="155"/>
      <c r="E179" s="155"/>
      <c r="F179" s="155"/>
      <c r="J179" s="147"/>
      <c r="K179" s="147"/>
      <c r="AA179" s="159" t="s">
        <v>2</v>
      </c>
      <c r="AB179" s="1144"/>
      <c r="AC179" s="1001"/>
      <c r="AD179" s="1002"/>
      <c r="AE179" s="1000"/>
    </row>
    <row r="180" spans="3:31" s="146" customFormat="1" ht="11.25" customHeight="1">
      <c r="C180" s="155"/>
      <c r="D180" s="155"/>
      <c r="E180" s="155"/>
      <c r="F180" s="155"/>
      <c r="J180" s="147"/>
      <c r="K180" s="147"/>
      <c r="AA180" s="160">
        <f>IF(AE176,I97,"")</f>
      </c>
      <c r="AB180" s="1144"/>
      <c r="AC180" s="1001"/>
      <c r="AD180" s="1002"/>
      <c r="AE180" s="1000"/>
    </row>
    <row r="181" spans="3:31" s="146" customFormat="1" ht="11.25" customHeight="1">
      <c r="C181" s="155"/>
      <c r="D181" s="155"/>
      <c r="E181" s="155"/>
      <c r="F181" s="155"/>
      <c r="J181" s="147"/>
      <c r="K181" s="147"/>
      <c r="AA181" s="127"/>
      <c r="AB181" s="1144"/>
      <c r="AC181" s="1001"/>
      <c r="AD181" s="1002"/>
      <c r="AE181" s="1000"/>
    </row>
    <row r="182" spans="3:31" s="146" customFormat="1" ht="11.25" customHeight="1">
      <c r="C182" s="155"/>
      <c r="D182" s="155"/>
      <c r="E182" s="155"/>
      <c r="F182" s="155"/>
      <c r="J182" s="147"/>
      <c r="K182" s="147"/>
      <c r="AA182" s="132">
        <v>2</v>
      </c>
      <c r="AB182" s="1144"/>
      <c r="AC182" s="1001"/>
      <c r="AD182" s="1002"/>
      <c r="AE182" s="1000"/>
    </row>
    <row r="183" spans="3:31" s="146" customFormat="1" ht="11.25" customHeight="1">
      <c r="C183" s="155"/>
      <c r="D183" s="155"/>
      <c r="E183" s="155"/>
      <c r="F183" s="155"/>
      <c r="J183" s="147"/>
      <c r="K183" s="147"/>
      <c r="AA183" s="128" t="s">
        <v>86</v>
      </c>
      <c r="AB183" s="1144">
        <v>25</v>
      </c>
      <c r="AC183" s="1001">
        <v>93</v>
      </c>
      <c r="AD183" s="1002">
        <v>14</v>
      </c>
      <c r="AE183" s="1000" t="b">
        <v>0</v>
      </c>
    </row>
    <row r="184" spans="3:31" s="146" customFormat="1" ht="11.25" customHeight="1">
      <c r="C184" s="155"/>
      <c r="D184" s="155"/>
      <c r="E184" s="155"/>
      <c r="F184" s="155"/>
      <c r="J184" s="147"/>
      <c r="K184" s="147"/>
      <c r="AA184" s="126"/>
      <c r="AB184" s="1144"/>
      <c r="AC184" s="1001"/>
      <c r="AD184" s="1002"/>
      <c r="AE184" s="1000"/>
    </row>
    <row r="185" spans="3:31" s="146" customFormat="1" ht="11.25" customHeight="1">
      <c r="C185" s="155"/>
      <c r="D185" s="155"/>
      <c r="E185" s="155"/>
      <c r="F185" s="155"/>
      <c r="J185" s="147"/>
      <c r="K185" s="147"/>
      <c r="AA185" s="158">
        <f>IF(AE183,K87,"")</f>
      </c>
      <c r="AB185" s="1144"/>
      <c r="AC185" s="1001"/>
      <c r="AD185" s="1002"/>
      <c r="AE185" s="1000"/>
    </row>
    <row r="186" spans="3:31" s="146" customFormat="1" ht="11.25" customHeight="1">
      <c r="C186" s="155"/>
      <c r="D186" s="155"/>
      <c r="E186" s="155"/>
      <c r="F186" s="155"/>
      <c r="J186" s="147"/>
      <c r="K186" s="147"/>
      <c r="AA186" s="159" t="s">
        <v>2</v>
      </c>
      <c r="AB186" s="1144"/>
      <c r="AC186" s="1001"/>
      <c r="AD186" s="1002"/>
      <c r="AE186" s="1000"/>
    </row>
    <row r="187" spans="3:31" s="146" customFormat="1" ht="11.25" customHeight="1">
      <c r="C187" s="155"/>
      <c r="D187" s="155"/>
      <c r="E187" s="155"/>
      <c r="F187" s="155"/>
      <c r="J187" s="147"/>
      <c r="K187" s="147"/>
      <c r="AA187" s="160">
        <f>IF(AE183,K95,"")</f>
      </c>
      <c r="AB187" s="1144"/>
      <c r="AC187" s="1001"/>
      <c r="AD187" s="1002"/>
      <c r="AE187" s="1000"/>
    </row>
    <row r="188" spans="3:31" s="146" customFormat="1" ht="11.25" customHeight="1">
      <c r="C188" s="155"/>
      <c r="D188" s="155"/>
      <c r="E188" s="155"/>
      <c r="F188" s="155"/>
      <c r="J188" s="147"/>
      <c r="K188" s="147"/>
      <c r="AA188" s="127"/>
      <c r="AB188" s="1144"/>
      <c r="AC188" s="1001"/>
      <c r="AD188" s="1002"/>
      <c r="AE188" s="1000"/>
    </row>
    <row r="189" spans="3:31" s="146" customFormat="1" ht="11.25" customHeight="1">
      <c r="C189" s="155"/>
      <c r="D189" s="155"/>
      <c r="E189" s="155"/>
      <c r="F189" s="155"/>
      <c r="J189" s="147"/>
      <c r="K189" s="147"/>
      <c r="AA189" s="132">
        <v>1</v>
      </c>
      <c r="AB189" s="1144"/>
      <c r="AC189" s="1001"/>
      <c r="AD189" s="1002"/>
      <c r="AE189" s="1000"/>
    </row>
    <row r="190" spans="3:31" s="146" customFormat="1" ht="11.25" customHeight="1" hidden="1">
      <c r="C190" s="155"/>
      <c r="D190" s="155"/>
      <c r="E190" s="155"/>
      <c r="F190" s="155"/>
      <c r="J190" s="147"/>
      <c r="K190" s="147"/>
      <c r="AA190" s="128"/>
      <c r="AB190" s="1144"/>
      <c r="AC190" s="1001">
        <v>36</v>
      </c>
      <c r="AD190" s="1002">
        <v>15</v>
      </c>
      <c r="AE190" s="999"/>
    </row>
    <row r="191" spans="3:31" s="146" customFormat="1" ht="11.25" customHeight="1" hidden="1">
      <c r="C191" s="155"/>
      <c r="D191" s="155"/>
      <c r="E191" s="155"/>
      <c r="F191" s="155"/>
      <c r="J191" s="147"/>
      <c r="K191" s="147"/>
      <c r="AA191" s="126"/>
      <c r="AB191" s="1144"/>
      <c r="AC191" s="1001"/>
      <c r="AD191" s="1002"/>
      <c r="AE191" s="999"/>
    </row>
    <row r="192" spans="3:31" s="146" customFormat="1" ht="11.25" customHeight="1" hidden="1">
      <c r="C192" s="155"/>
      <c r="D192" s="155"/>
      <c r="E192" s="155"/>
      <c r="F192" s="155"/>
      <c r="J192" s="147"/>
      <c r="K192" s="147"/>
      <c r="AA192" s="129"/>
      <c r="AB192" s="1144"/>
      <c r="AC192" s="1001"/>
      <c r="AD192" s="1002"/>
      <c r="AE192" s="999"/>
    </row>
    <row r="193" spans="3:31" s="146" customFormat="1" ht="11.25" customHeight="1" hidden="1">
      <c r="C193" s="155"/>
      <c r="D193" s="155"/>
      <c r="E193" s="155"/>
      <c r="F193" s="155"/>
      <c r="J193" s="147"/>
      <c r="K193" s="147"/>
      <c r="AA193" s="131"/>
      <c r="AB193" s="1144"/>
      <c r="AC193" s="1001"/>
      <c r="AD193" s="1002"/>
      <c r="AE193" s="999"/>
    </row>
    <row r="194" spans="3:31" s="146" customFormat="1" ht="11.25" customHeight="1" hidden="1">
      <c r="C194" s="155"/>
      <c r="D194" s="155"/>
      <c r="E194" s="155"/>
      <c r="F194" s="155"/>
      <c r="J194" s="147"/>
      <c r="K194" s="147"/>
      <c r="AA194" s="125"/>
      <c r="AB194" s="1144"/>
      <c r="AC194" s="1001"/>
      <c r="AD194" s="1002"/>
      <c r="AE194" s="999"/>
    </row>
    <row r="195" spans="3:31" s="146" customFormat="1" ht="11.25" customHeight="1" hidden="1">
      <c r="C195" s="155"/>
      <c r="D195" s="155"/>
      <c r="E195" s="155"/>
      <c r="F195" s="155"/>
      <c r="J195" s="147"/>
      <c r="K195" s="147"/>
      <c r="AA195" s="127"/>
      <c r="AB195" s="1144"/>
      <c r="AC195" s="1001"/>
      <c r="AD195" s="1002"/>
      <c r="AE195" s="999"/>
    </row>
    <row r="196" spans="3:31" s="146" customFormat="1" ht="11.25" customHeight="1" hidden="1">
      <c r="C196" s="155"/>
      <c r="D196" s="155"/>
      <c r="E196" s="155"/>
      <c r="F196" s="155"/>
      <c r="J196" s="147"/>
      <c r="K196" s="147"/>
      <c r="AA196" s="132"/>
      <c r="AB196" s="1144"/>
      <c r="AC196" s="1001"/>
      <c r="AD196" s="1002"/>
      <c r="AE196" s="999"/>
    </row>
    <row r="197" spans="3:31" s="146" customFormat="1" ht="11.25" customHeight="1" hidden="1">
      <c r="C197" s="155"/>
      <c r="D197" s="155"/>
      <c r="E197" s="155"/>
      <c r="F197" s="155"/>
      <c r="J197" s="147"/>
      <c r="K197" s="147"/>
      <c r="AA197" s="128"/>
      <c r="AB197" s="1144"/>
      <c r="AC197" s="1001">
        <v>52</v>
      </c>
      <c r="AD197" s="1002">
        <v>15</v>
      </c>
      <c r="AE197" s="999"/>
    </row>
    <row r="198" spans="3:31" s="146" customFormat="1" ht="11.25" customHeight="1" hidden="1">
      <c r="C198" s="155"/>
      <c r="D198" s="155"/>
      <c r="E198" s="155"/>
      <c r="F198" s="155"/>
      <c r="J198" s="147"/>
      <c r="K198" s="147"/>
      <c r="AA198" s="126"/>
      <c r="AB198" s="1144"/>
      <c r="AC198" s="1001"/>
      <c r="AD198" s="1002"/>
      <c r="AE198" s="999"/>
    </row>
    <row r="199" spans="3:31" s="146" customFormat="1" ht="11.25" customHeight="1" hidden="1">
      <c r="C199" s="155"/>
      <c r="D199" s="155"/>
      <c r="E199" s="155"/>
      <c r="F199" s="155"/>
      <c r="J199" s="147"/>
      <c r="K199" s="147"/>
      <c r="AA199" s="129"/>
      <c r="AB199" s="1144"/>
      <c r="AC199" s="1001"/>
      <c r="AD199" s="1002"/>
      <c r="AE199" s="999"/>
    </row>
    <row r="200" spans="3:31" s="146" customFormat="1" ht="11.25" customHeight="1" hidden="1">
      <c r="C200" s="155"/>
      <c r="D200" s="155"/>
      <c r="E200" s="155"/>
      <c r="F200" s="155"/>
      <c r="J200" s="147"/>
      <c r="K200" s="147"/>
      <c r="AA200" s="131"/>
      <c r="AB200" s="1144"/>
      <c r="AC200" s="1001"/>
      <c r="AD200" s="1002"/>
      <c r="AE200" s="999"/>
    </row>
    <row r="201" spans="3:31" s="146" customFormat="1" ht="11.25" customHeight="1" hidden="1">
      <c r="C201" s="155"/>
      <c r="D201" s="155"/>
      <c r="E201" s="155"/>
      <c r="F201" s="155"/>
      <c r="J201" s="147"/>
      <c r="K201" s="147"/>
      <c r="AA201" s="125"/>
      <c r="AB201" s="1144"/>
      <c r="AC201" s="1001"/>
      <c r="AD201" s="1002"/>
      <c r="AE201" s="999"/>
    </row>
    <row r="202" spans="3:31" s="146" customFormat="1" ht="11.25" customHeight="1" hidden="1">
      <c r="C202" s="155"/>
      <c r="D202" s="155"/>
      <c r="E202" s="155"/>
      <c r="F202" s="155"/>
      <c r="J202" s="147"/>
      <c r="K202" s="147"/>
      <c r="AA202" s="127"/>
      <c r="AB202" s="1144"/>
      <c r="AC202" s="1001"/>
      <c r="AD202" s="1002"/>
      <c r="AE202" s="999"/>
    </row>
    <row r="203" spans="3:31" s="146" customFormat="1" ht="11.25" customHeight="1" hidden="1">
      <c r="C203" s="155"/>
      <c r="D203" s="155"/>
      <c r="E203" s="155"/>
      <c r="F203" s="155"/>
      <c r="J203" s="147"/>
      <c r="K203" s="147"/>
      <c r="AA203" s="132"/>
      <c r="AB203" s="1144"/>
      <c r="AC203" s="1001"/>
      <c r="AD203" s="1002"/>
      <c r="AE203" s="999"/>
    </row>
    <row r="204" spans="3:31" s="146" customFormat="1" ht="11.25" customHeight="1" hidden="1">
      <c r="C204" s="155"/>
      <c r="D204" s="155"/>
      <c r="E204" s="155"/>
      <c r="F204" s="155"/>
      <c r="J204" s="147"/>
      <c r="K204" s="147"/>
      <c r="AA204" s="128"/>
      <c r="AB204" s="1144"/>
      <c r="AC204" s="1001">
        <v>68</v>
      </c>
      <c r="AD204" s="1002">
        <v>15</v>
      </c>
      <c r="AE204" s="999"/>
    </row>
    <row r="205" spans="3:31" s="146" customFormat="1" ht="11.25" customHeight="1" hidden="1">
      <c r="C205" s="155"/>
      <c r="D205" s="155"/>
      <c r="E205" s="155"/>
      <c r="F205" s="155"/>
      <c r="J205" s="147"/>
      <c r="K205" s="147"/>
      <c r="AA205" s="126"/>
      <c r="AB205" s="1144"/>
      <c r="AC205" s="1001"/>
      <c r="AD205" s="1002"/>
      <c r="AE205" s="999"/>
    </row>
    <row r="206" spans="3:31" s="146" customFormat="1" ht="11.25" customHeight="1" hidden="1">
      <c r="C206" s="155"/>
      <c r="D206" s="155"/>
      <c r="E206" s="155"/>
      <c r="F206" s="155"/>
      <c r="J206" s="147"/>
      <c r="K206" s="147"/>
      <c r="AA206" s="129"/>
      <c r="AB206" s="1144"/>
      <c r="AC206" s="1001"/>
      <c r="AD206" s="1002"/>
      <c r="AE206" s="999"/>
    </row>
    <row r="207" spans="3:31" s="146" customFormat="1" ht="11.25" customHeight="1" hidden="1">
      <c r="C207" s="155"/>
      <c r="D207" s="155"/>
      <c r="E207" s="155"/>
      <c r="F207" s="155"/>
      <c r="J207" s="147"/>
      <c r="K207" s="147"/>
      <c r="AA207" s="131"/>
      <c r="AB207" s="1144"/>
      <c r="AC207" s="1001"/>
      <c r="AD207" s="1002"/>
      <c r="AE207" s="999"/>
    </row>
    <row r="208" spans="3:31" s="146" customFormat="1" ht="11.25" customHeight="1" hidden="1">
      <c r="C208" s="155"/>
      <c r="D208" s="155"/>
      <c r="E208" s="155"/>
      <c r="F208" s="155"/>
      <c r="J208" s="147"/>
      <c r="K208" s="147"/>
      <c r="AA208" s="125"/>
      <c r="AB208" s="1144"/>
      <c r="AC208" s="1001"/>
      <c r="AD208" s="1002"/>
      <c r="AE208" s="999"/>
    </row>
    <row r="209" spans="3:31" s="146" customFormat="1" ht="11.25" customHeight="1" hidden="1">
      <c r="C209" s="155"/>
      <c r="D209" s="155"/>
      <c r="E209" s="155"/>
      <c r="F209" s="155"/>
      <c r="J209" s="147"/>
      <c r="K209" s="147"/>
      <c r="AA209" s="127"/>
      <c r="AB209" s="1144"/>
      <c r="AC209" s="1001"/>
      <c r="AD209" s="1002"/>
      <c r="AE209" s="999"/>
    </row>
    <row r="210" spans="3:31" s="146" customFormat="1" ht="11.25" customHeight="1" hidden="1">
      <c r="C210" s="155"/>
      <c r="D210" s="155"/>
      <c r="E210" s="155"/>
      <c r="F210" s="155"/>
      <c r="J210" s="147"/>
      <c r="K210" s="147"/>
      <c r="AA210" s="132"/>
      <c r="AB210" s="1144"/>
      <c r="AC210" s="1001"/>
      <c r="AD210" s="1002"/>
      <c r="AE210" s="999"/>
    </row>
    <row r="211" spans="3:31" s="146" customFormat="1" ht="11.25" customHeight="1" hidden="1">
      <c r="C211" s="155"/>
      <c r="D211" s="155"/>
      <c r="E211" s="155"/>
      <c r="F211" s="155"/>
      <c r="J211" s="147"/>
      <c r="K211" s="147"/>
      <c r="AA211" s="128"/>
      <c r="AB211" s="1144"/>
      <c r="AC211" s="1001">
        <v>28</v>
      </c>
      <c r="AD211" s="1002">
        <v>19</v>
      </c>
      <c r="AE211" s="999"/>
    </row>
    <row r="212" spans="3:31" s="146" customFormat="1" ht="11.25" customHeight="1" hidden="1">
      <c r="C212" s="155"/>
      <c r="D212" s="155"/>
      <c r="E212" s="155"/>
      <c r="F212" s="155"/>
      <c r="J212" s="147"/>
      <c r="K212" s="147"/>
      <c r="AA212" s="126"/>
      <c r="AB212" s="1144"/>
      <c r="AC212" s="1001"/>
      <c r="AD212" s="1002"/>
      <c r="AE212" s="999"/>
    </row>
    <row r="213" spans="3:31" s="146" customFormat="1" ht="11.25" customHeight="1" hidden="1">
      <c r="C213" s="155"/>
      <c r="D213" s="155"/>
      <c r="E213" s="155"/>
      <c r="F213" s="155"/>
      <c r="J213" s="147"/>
      <c r="K213" s="147"/>
      <c r="AA213" s="129"/>
      <c r="AB213" s="1144"/>
      <c r="AC213" s="1001"/>
      <c r="AD213" s="1002"/>
      <c r="AE213" s="999"/>
    </row>
    <row r="214" spans="3:31" s="146" customFormat="1" ht="11.25" customHeight="1" hidden="1">
      <c r="C214" s="155"/>
      <c r="D214" s="155"/>
      <c r="E214" s="155"/>
      <c r="F214" s="155"/>
      <c r="J214" s="147"/>
      <c r="K214" s="147"/>
      <c r="AA214" s="131"/>
      <c r="AB214" s="1144"/>
      <c r="AC214" s="1001"/>
      <c r="AD214" s="1002"/>
      <c r="AE214" s="999"/>
    </row>
    <row r="215" spans="3:31" s="146" customFormat="1" ht="11.25" customHeight="1" hidden="1">
      <c r="C215" s="155"/>
      <c r="D215" s="155"/>
      <c r="E215" s="155"/>
      <c r="F215" s="155"/>
      <c r="J215" s="147"/>
      <c r="K215" s="147"/>
      <c r="AA215" s="125"/>
      <c r="AB215" s="1144"/>
      <c r="AC215" s="1001"/>
      <c r="AD215" s="1002"/>
      <c r="AE215" s="999"/>
    </row>
    <row r="216" spans="3:31" s="146" customFormat="1" ht="11.25" customHeight="1" hidden="1">
      <c r="C216" s="155"/>
      <c r="D216" s="155"/>
      <c r="E216" s="155"/>
      <c r="F216" s="155"/>
      <c r="J216" s="147"/>
      <c r="K216" s="147"/>
      <c r="AA216" s="127"/>
      <c r="AB216" s="1144"/>
      <c r="AC216" s="1001"/>
      <c r="AD216" s="1002"/>
      <c r="AE216" s="999"/>
    </row>
    <row r="217" spans="3:31" s="146" customFormat="1" ht="11.25" customHeight="1" hidden="1">
      <c r="C217" s="155"/>
      <c r="D217" s="155"/>
      <c r="E217" s="155"/>
      <c r="F217" s="155"/>
      <c r="J217" s="147"/>
      <c r="K217" s="147"/>
      <c r="AA217" s="132"/>
      <c r="AB217" s="1144"/>
      <c r="AC217" s="1001"/>
      <c r="AD217" s="1002"/>
      <c r="AE217" s="999"/>
    </row>
    <row r="218" spans="3:31" s="146" customFormat="1" ht="11.25" customHeight="1" hidden="1">
      <c r="C218" s="155"/>
      <c r="D218" s="155"/>
      <c r="E218" s="155"/>
      <c r="F218" s="155"/>
      <c r="J218" s="147"/>
      <c r="K218" s="147"/>
      <c r="AA218" s="128"/>
      <c r="AB218" s="1144"/>
      <c r="AC218" s="1001">
        <v>60</v>
      </c>
      <c r="AD218" s="1002">
        <v>19</v>
      </c>
      <c r="AE218" s="999"/>
    </row>
    <row r="219" spans="3:31" s="146" customFormat="1" ht="11.25" customHeight="1" hidden="1">
      <c r="C219" s="155"/>
      <c r="D219" s="155"/>
      <c r="E219" s="155"/>
      <c r="F219" s="155"/>
      <c r="J219" s="147"/>
      <c r="K219" s="147"/>
      <c r="AA219" s="126"/>
      <c r="AB219" s="1144"/>
      <c r="AC219" s="1001"/>
      <c r="AD219" s="1002"/>
      <c r="AE219" s="999"/>
    </row>
    <row r="220" spans="3:31" s="146" customFormat="1" ht="11.25" customHeight="1" hidden="1">
      <c r="C220" s="155"/>
      <c r="D220" s="155"/>
      <c r="E220" s="155"/>
      <c r="F220" s="155"/>
      <c r="J220" s="147"/>
      <c r="K220" s="147"/>
      <c r="AA220" s="129"/>
      <c r="AB220" s="1144"/>
      <c r="AC220" s="1001"/>
      <c r="AD220" s="1002"/>
      <c r="AE220" s="999"/>
    </row>
    <row r="221" spans="3:31" s="146" customFormat="1" ht="11.25" customHeight="1" hidden="1">
      <c r="C221" s="155"/>
      <c r="D221" s="155"/>
      <c r="E221" s="155"/>
      <c r="F221" s="155"/>
      <c r="J221" s="147"/>
      <c r="K221" s="147"/>
      <c r="AA221" s="131"/>
      <c r="AB221" s="1144"/>
      <c r="AC221" s="1001"/>
      <c r="AD221" s="1002"/>
      <c r="AE221" s="999"/>
    </row>
    <row r="222" spans="3:31" s="146" customFormat="1" ht="11.25" customHeight="1" hidden="1">
      <c r="C222" s="155"/>
      <c r="D222" s="155"/>
      <c r="E222" s="155"/>
      <c r="F222" s="155"/>
      <c r="J222" s="147"/>
      <c r="K222" s="147"/>
      <c r="AA222" s="125"/>
      <c r="AB222" s="1144"/>
      <c r="AC222" s="1001"/>
      <c r="AD222" s="1002"/>
      <c r="AE222" s="999"/>
    </row>
    <row r="223" spans="3:31" s="146" customFormat="1" ht="11.25" customHeight="1" hidden="1">
      <c r="C223" s="155"/>
      <c r="D223" s="155"/>
      <c r="E223" s="155"/>
      <c r="F223" s="155"/>
      <c r="J223" s="147"/>
      <c r="K223" s="147"/>
      <c r="AA223" s="127"/>
      <c r="AB223" s="1144"/>
      <c r="AC223" s="1001"/>
      <c r="AD223" s="1002"/>
      <c r="AE223" s="999"/>
    </row>
    <row r="224" spans="3:31" s="146" customFormat="1" ht="11.25" customHeight="1" hidden="1">
      <c r="C224" s="155"/>
      <c r="D224" s="155"/>
      <c r="E224" s="155"/>
      <c r="F224" s="155"/>
      <c r="J224" s="147"/>
      <c r="K224" s="147"/>
      <c r="AA224" s="132"/>
      <c r="AB224" s="1144"/>
      <c r="AC224" s="1001"/>
      <c r="AD224" s="1002"/>
      <c r="AE224" s="999"/>
    </row>
    <row r="225" spans="3:31" s="146" customFormat="1" ht="11.25" customHeight="1" hidden="1">
      <c r="C225" s="155"/>
      <c r="D225" s="155"/>
      <c r="E225" s="155"/>
      <c r="F225" s="155"/>
      <c r="J225" s="147"/>
      <c r="K225" s="147"/>
      <c r="AA225" s="128"/>
      <c r="AB225" s="1144"/>
      <c r="AC225" s="1001">
        <v>45</v>
      </c>
      <c r="AD225" s="1002">
        <v>23</v>
      </c>
      <c r="AE225" s="999"/>
    </row>
    <row r="226" spans="3:31" s="146" customFormat="1" ht="11.25" customHeight="1" hidden="1">
      <c r="C226" s="155"/>
      <c r="D226" s="155"/>
      <c r="E226" s="155"/>
      <c r="F226" s="155"/>
      <c r="J226" s="147"/>
      <c r="K226" s="147"/>
      <c r="AA226" s="126"/>
      <c r="AB226" s="1144"/>
      <c r="AC226" s="1001"/>
      <c r="AD226" s="1002"/>
      <c r="AE226" s="999"/>
    </row>
    <row r="227" spans="3:31" s="146" customFormat="1" ht="11.25" customHeight="1" hidden="1">
      <c r="C227" s="155"/>
      <c r="D227" s="155"/>
      <c r="E227" s="155"/>
      <c r="F227" s="155"/>
      <c r="J227" s="147"/>
      <c r="K227" s="147"/>
      <c r="AA227" s="129"/>
      <c r="AB227" s="1144"/>
      <c r="AC227" s="1001"/>
      <c r="AD227" s="1002"/>
      <c r="AE227" s="999"/>
    </row>
    <row r="228" spans="3:31" s="146" customFormat="1" ht="11.25" customHeight="1" hidden="1">
      <c r="C228" s="155"/>
      <c r="D228" s="155"/>
      <c r="E228" s="155"/>
      <c r="F228" s="155"/>
      <c r="J228" s="147"/>
      <c r="K228" s="147"/>
      <c r="AA228" s="131"/>
      <c r="AB228" s="1144"/>
      <c r="AC228" s="1001"/>
      <c r="AD228" s="1002"/>
      <c r="AE228" s="999"/>
    </row>
    <row r="229" spans="3:31" s="146" customFormat="1" ht="11.25" customHeight="1" hidden="1">
      <c r="C229" s="155"/>
      <c r="D229" s="155"/>
      <c r="E229" s="155"/>
      <c r="F229" s="155"/>
      <c r="J229" s="147"/>
      <c r="K229" s="147"/>
      <c r="AA229" s="125"/>
      <c r="AB229" s="1144"/>
      <c r="AC229" s="1001"/>
      <c r="AD229" s="1002"/>
      <c r="AE229" s="999"/>
    </row>
    <row r="230" spans="3:31" s="146" customFormat="1" ht="11.25" customHeight="1" hidden="1">
      <c r="C230" s="155"/>
      <c r="D230" s="155"/>
      <c r="E230" s="155"/>
      <c r="F230" s="155"/>
      <c r="J230" s="147"/>
      <c r="K230" s="147"/>
      <c r="AA230" s="127"/>
      <c r="AB230" s="1144"/>
      <c r="AC230" s="1001"/>
      <c r="AD230" s="1002"/>
      <c r="AE230" s="999"/>
    </row>
    <row r="231" spans="3:31" s="146" customFormat="1" ht="11.25" customHeight="1" hidden="1">
      <c r="C231" s="155"/>
      <c r="D231" s="155"/>
      <c r="E231" s="155"/>
      <c r="F231" s="155"/>
      <c r="J231" s="147"/>
      <c r="K231" s="147"/>
      <c r="AA231" s="132"/>
      <c r="AB231" s="1144"/>
      <c r="AC231" s="1001"/>
      <c r="AD231" s="1002"/>
      <c r="AE231" s="999"/>
    </row>
    <row r="232" spans="3:31" s="146" customFormat="1" ht="11.25" customHeight="1" hidden="1">
      <c r="C232" s="155"/>
      <c r="D232" s="155"/>
      <c r="E232" s="155"/>
      <c r="F232" s="155"/>
      <c r="J232" s="147"/>
      <c r="K232" s="147"/>
      <c r="AA232" s="128"/>
      <c r="AB232" s="1144"/>
      <c r="AC232" s="1001">
        <v>79</v>
      </c>
      <c r="AD232" s="1002">
        <v>7</v>
      </c>
      <c r="AE232" s="999"/>
    </row>
    <row r="233" spans="3:31" s="146" customFormat="1" ht="11.25" customHeight="1" hidden="1">
      <c r="C233" s="155"/>
      <c r="D233" s="155"/>
      <c r="E233" s="155"/>
      <c r="F233" s="155"/>
      <c r="J233" s="147"/>
      <c r="K233" s="147"/>
      <c r="AA233" s="126"/>
      <c r="AB233" s="1144"/>
      <c r="AC233" s="1001"/>
      <c r="AD233" s="1002"/>
      <c r="AE233" s="999"/>
    </row>
    <row r="234" spans="3:31" s="146" customFormat="1" ht="11.25" customHeight="1" hidden="1">
      <c r="C234" s="155"/>
      <c r="D234" s="155"/>
      <c r="E234" s="155"/>
      <c r="F234" s="155"/>
      <c r="J234" s="147"/>
      <c r="K234" s="147"/>
      <c r="AA234" s="129"/>
      <c r="AB234" s="1144"/>
      <c r="AC234" s="1001"/>
      <c r="AD234" s="1002"/>
      <c r="AE234" s="999"/>
    </row>
    <row r="235" spans="3:31" s="146" customFormat="1" ht="11.25" customHeight="1" hidden="1">
      <c r="C235" s="155"/>
      <c r="D235" s="155"/>
      <c r="E235" s="155"/>
      <c r="F235" s="155"/>
      <c r="J235" s="147"/>
      <c r="K235" s="147"/>
      <c r="AA235" s="131"/>
      <c r="AB235" s="1144"/>
      <c r="AC235" s="1001"/>
      <c r="AD235" s="1002"/>
      <c r="AE235" s="999"/>
    </row>
    <row r="236" spans="3:31" s="146" customFormat="1" ht="11.25" customHeight="1" hidden="1">
      <c r="C236" s="155"/>
      <c r="D236" s="155"/>
      <c r="E236" s="155"/>
      <c r="F236" s="155"/>
      <c r="J236" s="147"/>
      <c r="K236" s="147"/>
      <c r="AA236" s="125"/>
      <c r="AB236" s="1144"/>
      <c r="AC236" s="1001"/>
      <c r="AD236" s="1002"/>
      <c r="AE236" s="999"/>
    </row>
    <row r="237" spans="3:31" s="146" customFormat="1" ht="11.25" customHeight="1" hidden="1">
      <c r="C237" s="155"/>
      <c r="D237" s="155"/>
      <c r="E237" s="155"/>
      <c r="F237" s="155"/>
      <c r="J237" s="147"/>
      <c r="K237" s="147"/>
      <c r="AA237" s="127"/>
      <c r="AB237" s="1144"/>
      <c r="AC237" s="1001"/>
      <c r="AD237" s="1002"/>
      <c r="AE237" s="999"/>
    </row>
    <row r="238" spans="3:31" s="146" customFormat="1" ht="11.25" customHeight="1" hidden="1">
      <c r="C238" s="155"/>
      <c r="D238" s="155"/>
      <c r="E238" s="155"/>
      <c r="F238" s="155"/>
      <c r="J238" s="147"/>
      <c r="K238" s="147"/>
      <c r="AA238" s="132"/>
      <c r="AB238" s="1144"/>
      <c r="AC238" s="1001"/>
      <c r="AD238" s="1002"/>
      <c r="AE238" s="999"/>
    </row>
    <row r="239" spans="3:31" s="146" customFormat="1" ht="11.25" customHeight="1">
      <c r="C239" s="155"/>
      <c r="D239" s="155"/>
      <c r="E239" s="155"/>
      <c r="F239" s="155"/>
      <c r="J239" s="147"/>
      <c r="K239" s="147"/>
      <c r="AA239" s="144"/>
      <c r="AB239" s="1081">
        <f>MAX(AB15:AB238)</f>
        <v>25</v>
      </c>
      <c r="AE239" s="170"/>
    </row>
    <row r="240" spans="3:31" s="146" customFormat="1" ht="11.25" customHeight="1">
      <c r="C240" s="155"/>
      <c r="D240" s="155"/>
      <c r="E240" s="155"/>
      <c r="F240" s="155"/>
      <c r="J240" s="147"/>
      <c r="K240" s="147"/>
      <c r="AA240" s="144"/>
      <c r="AB240" s="1081"/>
      <c r="AE240" s="170"/>
    </row>
    <row r="241" spans="3:31" s="146" customFormat="1" ht="11.25" customHeight="1">
      <c r="C241" s="155"/>
      <c r="D241" s="155"/>
      <c r="E241" s="155"/>
      <c r="F241" s="155"/>
      <c r="J241" s="147"/>
      <c r="K241" s="147"/>
      <c r="AA241" s="144"/>
      <c r="AB241" s="1081"/>
      <c r="AE241" s="170"/>
    </row>
    <row r="242" spans="3:31" s="146" customFormat="1" ht="11.25" customHeight="1">
      <c r="C242" s="155"/>
      <c r="D242" s="155"/>
      <c r="E242" s="155"/>
      <c r="F242" s="155"/>
      <c r="J242" s="147"/>
      <c r="K242" s="147"/>
      <c r="AA242" s="144"/>
      <c r="AB242" s="1081"/>
      <c r="AE242" s="170"/>
    </row>
    <row r="243" spans="3:31" s="146" customFormat="1" ht="11.25" customHeight="1">
      <c r="C243" s="155"/>
      <c r="D243" s="155"/>
      <c r="E243" s="155"/>
      <c r="F243" s="155"/>
      <c r="J243" s="147"/>
      <c r="K243" s="147"/>
      <c r="AA243" s="144"/>
      <c r="AB243" s="1081"/>
      <c r="AE243" s="170"/>
    </row>
    <row r="244" spans="3:31" s="146" customFormat="1" ht="11.25" customHeight="1">
      <c r="C244" s="155"/>
      <c r="D244" s="155"/>
      <c r="E244" s="155"/>
      <c r="F244" s="155"/>
      <c r="J244" s="147"/>
      <c r="K244" s="147"/>
      <c r="AA244" s="144"/>
      <c r="AB244" s="1081"/>
      <c r="AE244" s="170"/>
    </row>
    <row r="245" spans="3:31" s="146" customFormat="1" ht="11.25" customHeight="1">
      <c r="C245" s="155"/>
      <c r="D245" s="155"/>
      <c r="E245" s="155"/>
      <c r="F245" s="155"/>
      <c r="J245" s="147"/>
      <c r="K245" s="147"/>
      <c r="AA245" s="144"/>
      <c r="AB245" s="1081"/>
      <c r="AE245" s="170"/>
    </row>
    <row r="246" spans="3:31" s="146" customFormat="1" ht="11.25" customHeight="1">
      <c r="C246" s="155"/>
      <c r="D246" s="155"/>
      <c r="E246" s="155"/>
      <c r="F246" s="155"/>
      <c r="J246" s="147"/>
      <c r="K246" s="147"/>
      <c r="AA246" s="144"/>
      <c r="AB246" s="144"/>
      <c r="AE246" s="170"/>
    </row>
    <row r="247" spans="3:31" s="146" customFormat="1" ht="11.25" customHeight="1">
      <c r="C247" s="155"/>
      <c r="D247" s="155"/>
      <c r="E247" s="155"/>
      <c r="F247" s="155"/>
      <c r="J247" s="147"/>
      <c r="K247" s="147"/>
      <c r="AA247" s="144"/>
      <c r="AB247" s="144"/>
      <c r="AE247" s="170"/>
    </row>
    <row r="248" spans="3:31" s="146" customFormat="1" ht="11.25" customHeight="1">
      <c r="C248" s="155"/>
      <c r="D248" s="155"/>
      <c r="E248" s="155"/>
      <c r="F248" s="155"/>
      <c r="J248" s="147"/>
      <c r="K248" s="147"/>
      <c r="AA248" s="144"/>
      <c r="AB248" s="144"/>
      <c r="AE248" s="170"/>
    </row>
    <row r="249" spans="3:31" s="146" customFormat="1" ht="11.25" customHeight="1">
      <c r="C249" s="155"/>
      <c r="D249" s="155"/>
      <c r="E249" s="155"/>
      <c r="F249" s="155"/>
      <c r="J249" s="147"/>
      <c r="K249" s="147"/>
      <c r="AA249" s="144"/>
      <c r="AB249" s="144"/>
      <c r="AE249" s="170"/>
    </row>
    <row r="250" spans="3:31" s="146" customFormat="1" ht="11.25" customHeight="1">
      <c r="C250" s="155"/>
      <c r="D250" s="155"/>
      <c r="E250" s="155"/>
      <c r="F250" s="155"/>
      <c r="J250" s="147"/>
      <c r="K250" s="147"/>
      <c r="AA250" s="144"/>
      <c r="AB250" s="144"/>
      <c r="AE250" s="170"/>
    </row>
    <row r="251" spans="3:31" s="146" customFormat="1" ht="11.25" customHeight="1">
      <c r="C251" s="155"/>
      <c r="D251" s="155"/>
      <c r="E251" s="155"/>
      <c r="F251" s="155"/>
      <c r="J251" s="147"/>
      <c r="K251" s="147"/>
      <c r="AA251" s="144"/>
      <c r="AB251" s="144"/>
      <c r="AE251" s="170"/>
    </row>
    <row r="252" spans="3:31" s="146" customFormat="1" ht="11.25" customHeight="1">
      <c r="C252" s="155"/>
      <c r="D252" s="155"/>
      <c r="E252" s="155"/>
      <c r="F252" s="155"/>
      <c r="J252" s="147"/>
      <c r="K252" s="147"/>
      <c r="AA252" s="144"/>
      <c r="AB252" s="144"/>
      <c r="AE252" s="170"/>
    </row>
    <row r="253" spans="3:31" s="146" customFormat="1" ht="11.25" customHeight="1">
      <c r="C253" s="155"/>
      <c r="D253" s="155"/>
      <c r="E253" s="155"/>
      <c r="F253" s="155"/>
      <c r="J253" s="147"/>
      <c r="K253" s="147"/>
      <c r="AA253" s="144"/>
      <c r="AB253" s="144"/>
      <c r="AE253" s="170"/>
    </row>
    <row r="254" spans="3:31" s="146" customFormat="1" ht="11.25" customHeight="1">
      <c r="C254" s="155"/>
      <c r="D254" s="155"/>
      <c r="E254" s="155"/>
      <c r="F254" s="155"/>
      <c r="J254" s="147"/>
      <c r="K254" s="147"/>
      <c r="AA254" s="144"/>
      <c r="AB254" s="144"/>
      <c r="AE254" s="170"/>
    </row>
    <row r="255" spans="3:31" s="146" customFormat="1" ht="11.25" customHeight="1">
      <c r="C255" s="155"/>
      <c r="D255" s="155"/>
      <c r="E255" s="155"/>
      <c r="F255" s="155"/>
      <c r="J255" s="147"/>
      <c r="K255" s="147"/>
      <c r="AA255" s="144"/>
      <c r="AB255" s="144"/>
      <c r="AE255" s="170"/>
    </row>
    <row r="256" spans="3:31" s="146" customFormat="1" ht="11.25" customHeight="1">
      <c r="C256" s="155"/>
      <c r="D256" s="155"/>
      <c r="E256" s="155"/>
      <c r="F256" s="155"/>
      <c r="J256" s="147"/>
      <c r="K256" s="147"/>
      <c r="AA256" s="144"/>
      <c r="AB256" s="144"/>
      <c r="AE256" s="170"/>
    </row>
    <row r="257" spans="3:31" s="146" customFormat="1" ht="11.25" customHeight="1">
      <c r="C257" s="155"/>
      <c r="D257" s="155"/>
      <c r="E257" s="155"/>
      <c r="F257" s="155"/>
      <c r="J257" s="147"/>
      <c r="K257" s="147"/>
      <c r="AA257" s="144"/>
      <c r="AB257" s="144"/>
      <c r="AE257" s="170"/>
    </row>
    <row r="258" spans="3:31" s="146" customFormat="1" ht="11.25" customHeight="1">
      <c r="C258" s="155"/>
      <c r="D258" s="155"/>
      <c r="E258" s="155"/>
      <c r="F258" s="155"/>
      <c r="J258" s="147"/>
      <c r="K258" s="147"/>
      <c r="AA258" s="144"/>
      <c r="AB258" s="144"/>
      <c r="AE258" s="170"/>
    </row>
    <row r="259" spans="3:31" s="146" customFormat="1" ht="11.25" customHeight="1">
      <c r="C259" s="155"/>
      <c r="D259" s="155"/>
      <c r="E259" s="155"/>
      <c r="F259" s="155"/>
      <c r="J259" s="147"/>
      <c r="K259" s="147"/>
      <c r="AA259" s="144"/>
      <c r="AB259" s="144"/>
      <c r="AE259" s="170"/>
    </row>
    <row r="260" spans="3:31" s="146" customFormat="1" ht="11.25" customHeight="1">
      <c r="C260" s="155"/>
      <c r="D260" s="155"/>
      <c r="E260" s="155"/>
      <c r="F260" s="155"/>
      <c r="J260" s="147"/>
      <c r="K260" s="147"/>
      <c r="AA260" s="144"/>
      <c r="AB260" s="144"/>
      <c r="AE260" s="170"/>
    </row>
    <row r="261" spans="3:31" s="146" customFormat="1" ht="11.25" customHeight="1">
      <c r="C261" s="155"/>
      <c r="D261" s="155"/>
      <c r="E261" s="155"/>
      <c r="F261" s="155"/>
      <c r="J261" s="147"/>
      <c r="K261" s="147"/>
      <c r="AA261" s="144"/>
      <c r="AB261" s="144"/>
      <c r="AE261" s="170"/>
    </row>
    <row r="262" spans="3:31" s="146" customFormat="1" ht="11.25" customHeight="1">
      <c r="C262" s="155"/>
      <c r="D262" s="155"/>
      <c r="E262" s="155"/>
      <c r="F262" s="155"/>
      <c r="J262" s="147"/>
      <c r="K262" s="147"/>
      <c r="AA262" s="144"/>
      <c r="AB262" s="144"/>
      <c r="AE262" s="170"/>
    </row>
    <row r="263" spans="3:31" s="146" customFormat="1" ht="11.25" customHeight="1">
      <c r="C263" s="155"/>
      <c r="D263" s="155"/>
      <c r="E263" s="155"/>
      <c r="F263" s="155"/>
      <c r="J263" s="147"/>
      <c r="K263" s="147"/>
      <c r="AA263" s="144"/>
      <c r="AB263" s="144"/>
      <c r="AE263" s="170"/>
    </row>
    <row r="264" spans="3:31" s="146" customFormat="1" ht="11.25" customHeight="1">
      <c r="C264" s="155"/>
      <c r="D264" s="155"/>
      <c r="E264" s="155"/>
      <c r="F264" s="155"/>
      <c r="J264" s="147"/>
      <c r="K264" s="147"/>
      <c r="AA264" s="144"/>
      <c r="AB264" s="144"/>
      <c r="AE264" s="170"/>
    </row>
    <row r="265" spans="3:31" s="146" customFormat="1" ht="11.25" customHeight="1">
      <c r="C265" s="155"/>
      <c r="D265" s="155"/>
      <c r="E265" s="155"/>
      <c r="F265" s="155"/>
      <c r="J265" s="147"/>
      <c r="K265" s="147"/>
      <c r="AA265" s="144"/>
      <c r="AB265" s="144"/>
      <c r="AE265" s="170"/>
    </row>
    <row r="266" spans="3:31" s="146" customFormat="1" ht="11.25" customHeight="1">
      <c r="C266" s="155"/>
      <c r="D266" s="155"/>
      <c r="E266" s="155"/>
      <c r="F266" s="155"/>
      <c r="J266" s="147"/>
      <c r="K266" s="147"/>
      <c r="AA266" s="144"/>
      <c r="AB266" s="144"/>
      <c r="AE266" s="170"/>
    </row>
    <row r="267" spans="3:31" s="146" customFormat="1" ht="11.25" customHeight="1">
      <c r="C267" s="155"/>
      <c r="D267" s="155"/>
      <c r="E267" s="155"/>
      <c r="F267" s="155"/>
      <c r="J267" s="147"/>
      <c r="K267" s="147"/>
      <c r="AA267" s="144"/>
      <c r="AB267" s="144"/>
      <c r="AE267" s="170"/>
    </row>
    <row r="268" spans="3:31" s="146" customFormat="1" ht="11.25" customHeight="1">
      <c r="C268" s="155"/>
      <c r="D268" s="155"/>
      <c r="E268" s="155"/>
      <c r="F268" s="155"/>
      <c r="J268" s="147"/>
      <c r="K268" s="147"/>
      <c r="AA268" s="144"/>
      <c r="AB268" s="144"/>
      <c r="AE268" s="170"/>
    </row>
    <row r="269" spans="3:31" s="146" customFormat="1" ht="11.25" customHeight="1">
      <c r="C269" s="155"/>
      <c r="D269" s="155"/>
      <c r="E269" s="155"/>
      <c r="F269" s="155"/>
      <c r="J269" s="147"/>
      <c r="K269" s="147"/>
      <c r="AA269" s="144"/>
      <c r="AB269" s="144"/>
      <c r="AE269" s="170"/>
    </row>
    <row r="270" spans="3:31" s="146" customFormat="1" ht="11.25" customHeight="1">
      <c r="C270" s="155"/>
      <c r="D270" s="155"/>
      <c r="E270" s="155"/>
      <c r="F270" s="155"/>
      <c r="J270" s="147"/>
      <c r="K270" s="147"/>
      <c r="AA270" s="144"/>
      <c r="AB270" s="144"/>
      <c r="AE270" s="170"/>
    </row>
    <row r="271" spans="3:31" s="146" customFormat="1" ht="11.25" customHeight="1">
      <c r="C271" s="155"/>
      <c r="D271" s="155"/>
      <c r="E271" s="155"/>
      <c r="F271" s="155"/>
      <c r="J271" s="147"/>
      <c r="K271" s="147"/>
      <c r="AA271" s="144"/>
      <c r="AB271" s="144"/>
      <c r="AE271" s="170"/>
    </row>
    <row r="272" spans="3:31" s="146" customFormat="1" ht="11.25" customHeight="1">
      <c r="C272" s="155"/>
      <c r="D272" s="155"/>
      <c r="E272" s="155"/>
      <c r="F272" s="155"/>
      <c r="J272" s="147"/>
      <c r="K272" s="147"/>
      <c r="AA272" s="144"/>
      <c r="AB272" s="144"/>
      <c r="AE272" s="170"/>
    </row>
    <row r="273" spans="3:31" s="146" customFormat="1" ht="11.25" customHeight="1">
      <c r="C273" s="155"/>
      <c r="D273" s="155"/>
      <c r="E273" s="155"/>
      <c r="F273" s="155"/>
      <c r="J273" s="147"/>
      <c r="K273" s="147"/>
      <c r="AA273" s="144"/>
      <c r="AB273" s="144"/>
      <c r="AE273" s="170"/>
    </row>
    <row r="274" spans="3:31" s="146" customFormat="1" ht="11.25" customHeight="1">
      <c r="C274" s="155"/>
      <c r="D274" s="155"/>
      <c r="E274" s="155"/>
      <c r="F274" s="155"/>
      <c r="J274" s="147"/>
      <c r="K274" s="147"/>
      <c r="AA274" s="144"/>
      <c r="AB274" s="144"/>
      <c r="AE274" s="170"/>
    </row>
    <row r="275" spans="3:31" s="146" customFormat="1" ht="11.25" customHeight="1">
      <c r="C275" s="155"/>
      <c r="D275" s="155"/>
      <c r="E275" s="155"/>
      <c r="F275" s="155"/>
      <c r="J275" s="147"/>
      <c r="K275" s="147"/>
      <c r="AA275" s="144"/>
      <c r="AB275" s="144"/>
      <c r="AE275" s="170"/>
    </row>
    <row r="276" spans="3:31" s="146" customFormat="1" ht="11.25" customHeight="1">
      <c r="C276" s="155"/>
      <c r="D276" s="155"/>
      <c r="E276" s="155"/>
      <c r="F276" s="155"/>
      <c r="J276" s="147"/>
      <c r="K276" s="147"/>
      <c r="AA276" s="144"/>
      <c r="AB276" s="144"/>
      <c r="AE276" s="170"/>
    </row>
    <row r="277" spans="3:31" s="146" customFormat="1" ht="11.25" customHeight="1">
      <c r="C277" s="155"/>
      <c r="D277" s="155"/>
      <c r="E277" s="155"/>
      <c r="F277" s="155"/>
      <c r="J277" s="147"/>
      <c r="K277" s="147"/>
      <c r="AA277" s="144"/>
      <c r="AB277" s="144"/>
      <c r="AE277" s="170"/>
    </row>
    <row r="278" spans="3:31" s="146" customFormat="1" ht="11.25" customHeight="1">
      <c r="C278" s="155"/>
      <c r="D278" s="155"/>
      <c r="E278" s="155"/>
      <c r="F278" s="155"/>
      <c r="J278" s="147"/>
      <c r="K278" s="147"/>
      <c r="AA278" s="144"/>
      <c r="AB278" s="144"/>
      <c r="AE278" s="170"/>
    </row>
    <row r="279" spans="3:31" s="146" customFormat="1" ht="11.25" customHeight="1">
      <c r="C279" s="155"/>
      <c r="D279" s="155"/>
      <c r="E279" s="155"/>
      <c r="F279" s="155"/>
      <c r="J279" s="147"/>
      <c r="K279" s="147"/>
      <c r="AA279" s="144"/>
      <c r="AB279" s="144"/>
      <c r="AE279" s="170"/>
    </row>
    <row r="280" spans="3:31" s="146" customFormat="1" ht="11.25" customHeight="1">
      <c r="C280" s="155"/>
      <c r="D280" s="155"/>
      <c r="E280" s="155"/>
      <c r="F280" s="155"/>
      <c r="J280" s="147"/>
      <c r="K280" s="147"/>
      <c r="AA280" s="144"/>
      <c r="AB280" s="144"/>
      <c r="AE280" s="170"/>
    </row>
    <row r="281" spans="3:31" s="146" customFormat="1" ht="11.25" customHeight="1">
      <c r="C281" s="155"/>
      <c r="D281" s="155"/>
      <c r="E281" s="155"/>
      <c r="F281" s="155"/>
      <c r="J281" s="147"/>
      <c r="K281" s="147"/>
      <c r="AA281" s="144"/>
      <c r="AB281" s="144"/>
      <c r="AE281" s="170"/>
    </row>
    <row r="282" spans="3:31" s="146" customFormat="1" ht="11.25" customHeight="1">
      <c r="C282" s="155"/>
      <c r="D282" s="155"/>
      <c r="E282" s="155"/>
      <c r="F282" s="155"/>
      <c r="J282" s="147"/>
      <c r="K282" s="147"/>
      <c r="AA282" s="144"/>
      <c r="AB282" s="144"/>
      <c r="AE282" s="170"/>
    </row>
    <row r="283" spans="3:31" s="146" customFormat="1" ht="11.25" customHeight="1">
      <c r="C283" s="155"/>
      <c r="D283" s="155"/>
      <c r="E283" s="155"/>
      <c r="F283" s="155"/>
      <c r="J283" s="147"/>
      <c r="K283" s="147"/>
      <c r="AA283" s="144"/>
      <c r="AB283" s="144"/>
      <c r="AE283" s="170"/>
    </row>
    <row r="284" spans="3:31" s="146" customFormat="1" ht="11.25" customHeight="1">
      <c r="C284" s="155"/>
      <c r="D284" s="155"/>
      <c r="E284" s="155"/>
      <c r="F284" s="155"/>
      <c r="J284" s="147"/>
      <c r="K284" s="147"/>
      <c r="AA284" s="144"/>
      <c r="AB284" s="144"/>
      <c r="AE284" s="170"/>
    </row>
    <row r="285" spans="3:31" s="146" customFormat="1" ht="11.25" customHeight="1">
      <c r="C285" s="155"/>
      <c r="D285" s="155"/>
      <c r="E285" s="155"/>
      <c r="F285" s="155"/>
      <c r="J285" s="147"/>
      <c r="K285" s="147"/>
      <c r="AA285" s="144"/>
      <c r="AB285" s="144"/>
      <c r="AE285" s="170"/>
    </row>
    <row r="286" spans="3:31" s="146" customFormat="1" ht="11.25" customHeight="1">
      <c r="C286" s="155"/>
      <c r="D286" s="155"/>
      <c r="E286" s="155"/>
      <c r="F286" s="155"/>
      <c r="J286" s="147"/>
      <c r="K286" s="147"/>
      <c r="AA286" s="144"/>
      <c r="AB286" s="144"/>
      <c r="AE286" s="170"/>
    </row>
    <row r="287" spans="3:31" s="146" customFormat="1" ht="11.25" customHeight="1">
      <c r="C287" s="155"/>
      <c r="D287" s="155"/>
      <c r="E287" s="155"/>
      <c r="F287" s="155"/>
      <c r="J287" s="147"/>
      <c r="K287" s="147"/>
      <c r="AA287" s="144"/>
      <c r="AB287" s="144"/>
      <c r="AE287" s="170"/>
    </row>
    <row r="288" spans="3:31" s="146" customFormat="1" ht="11.25" customHeight="1">
      <c r="C288" s="155"/>
      <c r="D288" s="155"/>
      <c r="E288" s="155"/>
      <c r="F288" s="155"/>
      <c r="J288" s="147"/>
      <c r="K288" s="147"/>
      <c r="AA288" s="144"/>
      <c r="AB288" s="144"/>
      <c r="AE288" s="170"/>
    </row>
    <row r="289" spans="3:31" s="146" customFormat="1" ht="11.25" customHeight="1">
      <c r="C289" s="155"/>
      <c r="D289" s="155"/>
      <c r="E289" s="155"/>
      <c r="F289" s="155"/>
      <c r="J289" s="147"/>
      <c r="K289" s="147"/>
      <c r="AA289" s="144"/>
      <c r="AB289" s="144"/>
      <c r="AE289" s="170"/>
    </row>
    <row r="290" spans="3:31" s="146" customFormat="1" ht="11.25" customHeight="1">
      <c r="C290" s="155"/>
      <c r="D290" s="155"/>
      <c r="E290" s="155"/>
      <c r="F290" s="155"/>
      <c r="J290" s="147"/>
      <c r="K290" s="147"/>
      <c r="AA290" s="144"/>
      <c r="AB290" s="144"/>
      <c r="AE290" s="170"/>
    </row>
    <row r="291" spans="3:31" s="146" customFormat="1" ht="11.25" customHeight="1">
      <c r="C291" s="155"/>
      <c r="D291" s="155"/>
      <c r="E291" s="155"/>
      <c r="F291" s="155"/>
      <c r="J291" s="147"/>
      <c r="K291" s="147"/>
      <c r="AA291" s="144"/>
      <c r="AB291" s="144"/>
      <c r="AE291" s="170"/>
    </row>
    <row r="292" spans="3:31" s="146" customFormat="1" ht="11.25" customHeight="1">
      <c r="C292" s="155"/>
      <c r="D292" s="155"/>
      <c r="E292" s="155"/>
      <c r="F292" s="155"/>
      <c r="J292" s="147"/>
      <c r="K292" s="147"/>
      <c r="AA292" s="144"/>
      <c r="AB292" s="144"/>
      <c r="AE292" s="170"/>
    </row>
    <row r="293" spans="3:31" s="146" customFormat="1" ht="11.25" customHeight="1">
      <c r="C293" s="155"/>
      <c r="D293" s="155"/>
      <c r="E293" s="155"/>
      <c r="F293" s="155"/>
      <c r="J293" s="147"/>
      <c r="K293" s="147"/>
      <c r="AA293" s="144"/>
      <c r="AB293" s="144"/>
      <c r="AE293" s="170"/>
    </row>
    <row r="294" spans="3:31" s="146" customFormat="1" ht="11.25" customHeight="1">
      <c r="C294" s="155"/>
      <c r="D294" s="155"/>
      <c r="E294" s="155"/>
      <c r="F294" s="155"/>
      <c r="J294" s="147"/>
      <c r="K294" s="147"/>
      <c r="AA294" s="144"/>
      <c r="AB294" s="144"/>
      <c r="AE294" s="170"/>
    </row>
    <row r="295" spans="3:31" s="146" customFormat="1" ht="11.25" customHeight="1">
      <c r="C295" s="155"/>
      <c r="D295" s="155"/>
      <c r="E295" s="155"/>
      <c r="F295" s="155"/>
      <c r="J295" s="147"/>
      <c r="K295" s="147"/>
      <c r="AA295" s="144"/>
      <c r="AB295" s="144"/>
      <c r="AE295" s="170"/>
    </row>
    <row r="296" spans="3:31" s="146" customFormat="1" ht="11.25" customHeight="1">
      <c r="C296" s="155"/>
      <c r="D296" s="155"/>
      <c r="E296" s="155"/>
      <c r="F296" s="155"/>
      <c r="J296" s="147"/>
      <c r="K296" s="147"/>
      <c r="AA296" s="144"/>
      <c r="AB296" s="144"/>
      <c r="AE296" s="170"/>
    </row>
    <row r="297" spans="3:31" s="146" customFormat="1" ht="11.25" customHeight="1">
      <c r="C297" s="155"/>
      <c r="D297" s="155"/>
      <c r="E297" s="155"/>
      <c r="F297" s="155"/>
      <c r="J297" s="147"/>
      <c r="K297" s="147"/>
      <c r="AA297" s="144"/>
      <c r="AB297" s="144"/>
      <c r="AE297" s="170"/>
    </row>
    <row r="298" spans="3:31" s="146" customFormat="1" ht="11.25" customHeight="1">
      <c r="C298" s="155"/>
      <c r="D298" s="155"/>
      <c r="E298" s="155"/>
      <c r="F298" s="155"/>
      <c r="J298" s="147"/>
      <c r="K298" s="147"/>
      <c r="AA298" s="144"/>
      <c r="AB298" s="144"/>
      <c r="AE298" s="170"/>
    </row>
    <row r="299" spans="3:31" s="146" customFormat="1" ht="11.25" customHeight="1">
      <c r="C299" s="155"/>
      <c r="D299" s="155"/>
      <c r="E299" s="155"/>
      <c r="F299" s="155"/>
      <c r="J299" s="147"/>
      <c r="K299" s="147"/>
      <c r="AA299" s="144"/>
      <c r="AB299" s="144"/>
      <c r="AE299" s="170"/>
    </row>
    <row r="300" spans="3:31" s="146" customFormat="1" ht="11.25" customHeight="1">
      <c r="C300" s="155"/>
      <c r="D300" s="155"/>
      <c r="E300" s="155"/>
      <c r="F300" s="155"/>
      <c r="J300" s="147"/>
      <c r="K300" s="147"/>
      <c r="AA300" s="144"/>
      <c r="AB300" s="144"/>
      <c r="AE300" s="170"/>
    </row>
    <row r="301" spans="3:31" s="146" customFormat="1" ht="11.25" customHeight="1">
      <c r="C301" s="155"/>
      <c r="D301" s="155"/>
      <c r="E301" s="155"/>
      <c r="F301" s="155"/>
      <c r="J301" s="147"/>
      <c r="K301" s="147"/>
      <c r="AA301" s="144"/>
      <c r="AB301" s="144"/>
      <c r="AE301" s="170"/>
    </row>
    <row r="302" spans="3:31" s="146" customFormat="1" ht="11.25" customHeight="1">
      <c r="C302" s="155"/>
      <c r="D302" s="155"/>
      <c r="E302" s="155"/>
      <c r="F302" s="155"/>
      <c r="J302" s="147"/>
      <c r="K302" s="147"/>
      <c r="AA302" s="144"/>
      <c r="AB302" s="144"/>
      <c r="AE302" s="170"/>
    </row>
    <row r="303" spans="3:31" s="146" customFormat="1" ht="11.25" customHeight="1">
      <c r="C303" s="155"/>
      <c r="D303" s="155"/>
      <c r="E303" s="155"/>
      <c r="F303" s="155"/>
      <c r="J303" s="147"/>
      <c r="K303" s="147"/>
      <c r="AA303" s="144"/>
      <c r="AB303" s="144"/>
      <c r="AE303" s="170"/>
    </row>
    <row r="304" spans="3:31" s="146" customFormat="1" ht="11.25" customHeight="1">
      <c r="C304" s="155"/>
      <c r="D304" s="155"/>
      <c r="E304" s="155"/>
      <c r="F304" s="155"/>
      <c r="J304" s="147"/>
      <c r="K304" s="147"/>
      <c r="AA304" s="144"/>
      <c r="AB304" s="144"/>
      <c r="AE304" s="170"/>
    </row>
    <row r="305" spans="3:31" s="146" customFormat="1" ht="11.25" customHeight="1">
      <c r="C305" s="155"/>
      <c r="D305" s="155"/>
      <c r="E305" s="155"/>
      <c r="F305" s="155"/>
      <c r="J305" s="147"/>
      <c r="K305" s="147"/>
      <c r="AA305" s="144"/>
      <c r="AB305" s="144"/>
      <c r="AE305" s="170"/>
    </row>
    <row r="306" spans="3:31" s="146" customFormat="1" ht="11.25" customHeight="1">
      <c r="C306" s="155"/>
      <c r="D306" s="155"/>
      <c r="E306" s="155"/>
      <c r="F306" s="155"/>
      <c r="J306" s="147"/>
      <c r="K306" s="147"/>
      <c r="AA306" s="144"/>
      <c r="AB306" s="144"/>
      <c r="AE306" s="170"/>
    </row>
    <row r="307" spans="3:31" s="146" customFormat="1" ht="11.25" customHeight="1">
      <c r="C307" s="155"/>
      <c r="D307" s="155"/>
      <c r="E307" s="155"/>
      <c r="F307" s="155"/>
      <c r="J307" s="147"/>
      <c r="K307" s="147"/>
      <c r="AA307" s="144"/>
      <c r="AB307" s="144"/>
      <c r="AE307" s="170"/>
    </row>
    <row r="308" spans="3:31" s="146" customFormat="1" ht="11.25" customHeight="1">
      <c r="C308" s="155"/>
      <c r="D308" s="155"/>
      <c r="E308" s="155"/>
      <c r="F308" s="155"/>
      <c r="J308" s="147"/>
      <c r="K308" s="147"/>
      <c r="AA308" s="144"/>
      <c r="AB308" s="144"/>
      <c r="AE308" s="170"/>
    </row>
    <row r="309" spans="3:31" s="146" customFormat="1" ht="11.25" customHeight="1">
      <c r="C309" s="155"/>
      <c r="D309" s="155"/>
      <c r="E309" s="155"/>
      <c r="F309" s="155"/>
      <c r="J309" s="147"/>
      <c r="K309" s="147"/>
      <c r="AA309" s="144"/>
      <c r="AB309" s="144"/>
      <c r="AE309" s="170"/>
    </row>
    <row r="310" spans="3:31" s="146" customFormat="1" ht="11.25" customHeight="1">
      <c r="C310" s="155"/>
      <c r="D310" s="155"/>
      <c r="E310" s="155"/>
      <c r="F310" s="155"/>
      <c r="J310" s="147"/>
      <c r="K310" s="147"/>
      <c r="AA310" s="144"/>
      <c r="AB310" s="144"/>
      <c r="AE310" s="170"/>
    </row>
    <row r="311" spans="3:31" s="146" customFormat="1" ht="11.25" customHeight="1">
      <c r="C311" s="155"/>
      <c r="D311" s="155"/>
      <c r="E311" s="155"/>
      <c r="F311" s="155"/>
      <c r="J311" s="147"/>
      <c r="K311" s="147"/>
      <c r="AA311" s="144"/>
      <c r="AB311" s="144"/>
      <c r="AE311" s="170"/>
    </row>
    <row r="312" spans="3:31" s="146" customFormat="1" ht="11.25" customHeight="1">
      <c r="C312" s="155"/>
      <c r="D312" s="155"/>
      <c r="E312" s="155"/>
      <c r="F312" s="155"/>
      <c r="J312" s="147"/>
      <c r="K312" s="147"/>
      <c r="AA312" s="144"/>
      <c r="AB312" s="144"/>
      <c r="AE312" s="170"/>
    </row>
    <row r="313" spans="3:31" s="146" customFormat="1" ht="11.25" customHeight="1">
      <c r="C313" s="155"/>
      <c r="D313" s="155"/>
      <c r="E313" s="155"/>
      <c r="F313" s="155"/>
      <c r="J313" s="147"/>
      <c r="K313" s="147"/>
      <c r="AA313" s="144"/>
      <c r="AB313" s="144"/>
      <c r="AE313" s="170"/>
    </row>
    <row r="314" spans="3:31" s="146" customFormat="1" ht="11.25" customHeight="1">
      <c r="C314" s="155"/>
      <c r="D314" s="155"/>
      <c r="E314" s="155"/>
      <c r="F314" s="155"/>
      <c r="J314" s="147"/>
      <c r="K314" s="147"/>
      <c r="AA314" s="144"/>
      <c r="AB314" s="144"/>
      <c r="AE314" s="170"/>
    </row>
    <row r="315" spans="3:31" s="146" customFormat="1" ht="11.25" customHeight="1">
      <c r="C315" s="155"/>
      <c r="D315" s="155"/>
      <c r="E315" s="155"/>
      <c r="F315" s="155"/>
      <c r="J315" s="147"/>
      <c r="K315" s="147"/>
      <c r="AA315" s="144"/>
      <c r="AB315" s="144"/>
      <c r="AE315" s="170"/>
    </row>
    <row r="316" spans="3:31" s="146" customFormat="1" ht="11.25" customHeight="1">
      <c r="C316" s="155"/>
      <c r="D316" s="155"/>
      <c r="E316" s="155"/>
      <c r="F316" s="155"/>
      <c r="J316" s="147"/>
      <c r="K316" s="147"/>
      <c r="AA316" s="144"/>
      <c r="AB316" s="144"/>
      <c r="AE316" s="170"/>
    </row>
    <row r="317" spans="3:31" s="146" customFormat="1" ht="11.25" customHeight="1">
      <c r="C317" s="155"/>
      <c r="D317" s="155"/>
      <c r="E317" s="155"/>
      <c r="F317" s="155"/>
      <c r="J317" s="147"/>
      <c r="K317" s="147"/>
      <c r="AA317" s="144"/>
      <c r="AB317" s="144"/>
      <c r="AE317" s="170"/>
    </row>
    <row r="318" spans="3:31" s="146" customFormat="1" ht="11.25" customHeight="1">
      <c r="C318" s="155"/>
      <c r="D318" s="155"/>
      <c r="E318" s="155"/>
      <c r="F318" s="155"/>
      <c r="J318" s="147"/>
      <c r="K318" s="147"/>
      <c r="AA318" s="144"/>
      <c r="AB318" s="144"/>
      <c r="AE318" s="170"/>
    </row>
    <row r="319" spans="3:31" s="146" customFormat="1" ht="11.25" customHeight="1">
      <c r="C319" s="155"/>
      <c r="D319" s="155"/>
      <c r="E319" s="155"/>
      <c r="F319" s="155"/>
      <c r="J319" s="147"/>
      <c r="K319" s="147"/>
      <c r="AA319" s="144"/>
      <c r="AB319" s="144"/>
      <c r="AE319" s="170"/>
    </row>
    <row r="320" spans="3:31" s="146" customFormat="1" ht="11.25" customHeight="1">
      <c r="C320" s="155"/>
      <c r="D320" s="155"/>
      <c r="E320" s="155"/>
      <c r="F320" s="155"/>
      <c r="J320" s="147"/>
      <c r="K320" s="147"/>
      <c r="AA320" s="144"/>
      <c r="AB320" s="144"/>
      <c r="AE320" s="170"/>
    </row>
    <row r="321" spans="3:31" s="146" customFormat="1" ht="11.25" customHeight="1">
      <c r="C321" s="155"/>
      <c r="D321" s="155"/>
      <c r="E321" s="155"/>
      <c r="F321" s="155"/>
      <c r="J321" s="147"/>
      <c r="K321" s="147"/>
      <c r="AA321" s="144"/>
      <c r="AB321" s="144"/>
      <c r="AE321" s="170"/>
    </row>
    <row r="322" spans="3:31" s="146" customFormat="1" ht="11.25" customHeight="1">
      <c r="C322" s="155"/>
      <c r="D322" s="155"/>
      <c r="E322" s="155"/>
      <c r="F322" s="155"/>
      <c r="J322" s="147"/>
      <c r="K322" s="147"/>
      <c r="AA322" s="144"/>
      <c r="AB322" s="144"/>
      <c r="AE322" s="170"/>
    </row>
    <row r="323" spans="3:31" s="146" customFormat="1" ht="11.25" customHeight="1">
      <c r="C323" s="155"/>
      <c r="D323" s="155"/>
      <c r="E323" s="155"/>
      <c r="F323" s="155"/>
      <c r="J323" s="147"/>
      <c r="K323" s="147"/>
      <c r="AA323" s="144"/>
      <c r="AB323" s="144"/>
      <c r="AE323" s="170"/>
    </row>
    <row r="324" spans="3:31" s="146" customFormat="1" ht="11.25" customHeight="1">
      <c r="C324" s="155"/>
      <c r="D324" s="155"/>
      <c r="E324" s="155"/>
      <c r="F324" s="155"/>
      <c r="J324" s="147"/>
      <c r="K324" s="147"/>
      <c r="AA324" s="144"/>
      <c r="AB324" s="144"/>
      <c r="AE324" s="170"/>
    </row>
    <row r="325" spans="3:31" s="146" customFormat="1" ht="11.25" customHeight="1">
      <c r="C325" s="155"/>
      <c r="D325" s="155"/>
      <c r="E325" s="155"/>
      <c r="F325" s="155"/>
      <c r="J325" s="147"/>
      <c r="K325" s="147"/>
      <c r="AA325" s="144"/>
      <c r="AB325" s="144"/>
      <c r="AE325" s="170"/>
    </row>
    <row r="326" spans="3:31" s="146" customFormat="1" ht="11.25" customHeight="1">
      <c r="C326" s="155"/>
      <c r="D326" s="155"/>
      <c r="E326" s="155"/>
      <c r="F326" s="155"/>
      <c r="J326" s="147"/>
      <c r="K326" s="147"/>
      <c r="AA326" s="144"/>
      <c r="AB326" s="144"/>
      <c r="AE326" s="170"/>
    </row>
    <row r="327" spans="3:31" s="146" customFormat="1" ht="11.25" customHeight="1">
      <c r="C327" s="155"/>
      <c r="D327" s="155"/>
      <c r="E327" s="155"/>
      <c r="F327" s="155"/>
      <c r="J327" s="147"/>
      <c r="K327" s="147"/>
      <c r="AA327" s="144"/>
      <c r="AB327" s="144"/>
      <c r="AE327" s="170"/>
    </row>
    <row r="328" spans="3:31" s="146" customFormat="1" ht="11.25" customHeight="1">
      <c r="C328" s="155"/>
      <c r="D328" s="155"/>
      <c r="E328" s="155"/>
      <c r="F328" s="155"/>
      <c r="J328" s="147"/>
      <c r="K328" s="147"/>
      <c r="AA328" s="144"/>
      <c r="AB328" s="144"/>
      <c r="AE328" s="170"/>
    </row>
    <row r="329" spans="3:31" s="146" customFormat="1" ht="11.25" customHeight="1">
      <c r="C329" s="155"/>
      <c r="D329" s="155"/>
      <c r="E329" s="155"/>
      <c r="F329" s="155"/>
      <c r="J329" s="147"/>
      <c r="K329" s="147"/>
      <c r="AA329" s="144"/>
      <c r="AB329" s="144"/>
      <c r="AE329" s="170"/>
    </row>
    <row r="330" spans="3:31" s="146" customFormat="1" ht="11.25" customHeight="1">
      <c r="C330" s="155"/>
      <c r="D330" s="155"/>
      <c r="E330" s="155"/>
      <c r="F330" s="155"/>
      <c r="J330" s="147"/>
      <c r="K330" s="147"/>
      <c r="AA330" s="144"/>
      <c r="AB330" s="144"/>
      <c r="AE330" s="170"/>
    </row>
    <row r="331" spans="3:31" s="146" customFormat="1" ht="11.25" customHeight="1">
      <c r="C331" s="155"/>
      <c r="D331" s="155"/>
      <c r="E331" s="155"/>
      <c r="F331" s="155"/>
      <c r="J331" s="147"/>
      <c r="K331" s="147"/>
      <c r="AA331" s="144"/>
      <c r="AB331" s="144"/>
      <c r="AE331" s="170"/>
    </row>
    <row r="332" spans="3:31" s="146" customFormat="1" ht="11.25" customHeight="1">
      <c r="C332" s="155"/>
      <c r="D332" s="155"/>
      <c r="E332" s="155"/>
      <c r="F332" s="155"/>
      <c r="J332" s="147"/>
      <c r="K332" s="147"/>
      <c r="AA332" s="144"/>
      <c r="AB332" s="144"/>
      <c r="AE332" s="170"/>
    </row>
    <row r="333" spans="3:31" s="146" customFormat="1" ht="11.25" customHeight="1">
      <c r="C333" s="155"/>
      <c r="D333" s="155"/>
      <c r="E333" s="155"/>
      <c r="F333" s="155"/>
      <c r="J333" s="147"/>
      <c r="K333" s="147"/>
      <c r="AA333" s="144"/>
      <c r="AB333" s="144"/>
      <c r="AE333" s="170"/>
    </row>
    <row r="334" spans="3:31" s="146" customFormat="1" ht="11.25" customHeight="1">
      <c r="C334" s="155"/>
      <c r="D334" s="155"/>
      <c r="E334" s="155"/>
      <c r="F334" s="155"/>
      <c r="J334" s="147"/>
      <c r="K334" s="147"/>
      <c r="AA334" s="144"/>
      <c r="AB334" s="144"/>
      <c r="AE334" s="170"/>
    </row>
    <row r="335" spans="3:31" s="146" customFormat="1" ht="11.25" customHeight="1">
      <c r="C335" s="155"/>
      <c r="D335" s="155"/>
      <c r="E335" s="155"/>
      <c r="F335" s="155"/>
      <c r="J335" s="147"/>
      <c r="K335" s="147"/>
      <c r="AA335" s="144"/>
      <c r="AB335" s="144"/>
      <c r="AE335" s="170"/>
    </row>
    <row r="336" spans="3:31" s="146" customFormat="1" ht="11.25" customHeight="1">
      <c r="C336" s="155"/>
      <c r="D336" s="155"/>
      <c r="E336" s="155"/>
      <c r="F336" s="155"/>
      <c r="J336" s="147"/>
      <c r="K336" s="147"/>
      <c r="AA336" s="144"/>
      <c r="AB336" s="144"/>
      <c r="AE336" s="170"/>
    </row>
    <row r="337" spans="3:31" s="146" customFormat="1" ht="11.25" customHeight="1">
      <c r="C337" s="155"/>
      <c r="D337" s="155"/>
      <c r="E337" s="155"/>
      <c r="F337" s="155"/>
      <c r="J337" s="147"/>
      <c r="K337" s="147"/>
      <c r="AA337" s="144"/>
      <c r="AB337" s="144"/>
      <c r="AE337" s="170"/>
    </row>
    <row r="338" spans="3:31" s="146" customFormat="1" ht="11.25" customHeight="1">
      <c r="C338" s="155"/>
      <c r="D338" s="155"/>
      <c r="E338" s="155"/>
      <c r="F338" s="155"/>
      <c r="J338" s="147"/>
      <c r="K338" s="147"/>
      <c r="AA338" s="144"/>
      <c r="AB338" s="144"/>
      <c r="AE338" s="17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heet="1" objects="1" scenarios="1" selectLockedCells="1"/>
  <mergeCells count="312">
    <mergeCell ref="J103:M103"/>
    <mergeCell ref="J106:M106"/>
    <mergeCell ref="AB239:AB245"/>
    <mergeCell ref="AB211:AB217"/>
    <mergeCell ref="AB218:AB224"/>
    <mergeCell ref="AB225:AB231"/>
    <mergeCell ref="AB232:AB238"/>
    <mergeCell ref="AB183:AB189"/>
    <mergeCell ref="AB190:AB196"/>
    <mergeCell ref="AB197:AB203"/>
    <mergeCell ref="AB141:AB147"/>
    <mergeCell ref="AB148:AB154"/>
    <mergeCell ref="AB204:AB210"/>
    <mergeCell ref="AB155:AB161"/>
    <mergeCell ref="AB162:AB168"/>
    <mergeCell ref="AB169:AB175"/>
    <mergeCell ref="AB176:AB182"/>
    <mergeCell ref="AB99:AB105"/>
    <mergeCell ref="AB106:AB112"/>
    <mergeCell ref="AB113:AB119"/>
    <mergeCell ref="AB120:AB126"/>
    <mergeCell ref="AB127:AB133"/>
    <mergeCell ref="AB134:AB140"/>
    <mergeCell ref="AB57:AB63"/>
    <mergeCell ref="AB64:AB70"/>
    <mergeCell ref="AB71:AB77"/>
    <mergeCell ref="AB78:AB84"/>
    <mergeCell ref="AB85:AB91"/>
    <mergeCell ref="AB92:AB98"/>
    <mergeCell ref="AB15:AB21"/>
    <mergeCell ref="AB22:AB28"/>
    <mergeCell ref="AB29:AB35"/>
    <mergeCell ref="AB36:AB42"/>
    <mergeCell ref="AB43:AB49"/>
    <mergeCell ref="AB50:AB5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31:D32"/>
    <mergeCell ref="D33:D34"/>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J10:L10"/>
    <mergeCell ref="C21:C22"/>
    <mergeCell ref="C17:C18"/>
    <mergeCell ref="H18:J19"/>
    <mergeCell ref="C13:R14"/>
    <mergeCell ref="L12:M12"/>
    <mergeCell ref="Q12:R12"/>
    <mergeCell ref="C8:R8"/>
    <mergeCell ref="C12:D12"/>
    <mergeCell ref="F12:G12"/>
    <mergeCell ref="I12:J12"/>
    <mergeCell ref="O12:P12"/>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C141:AC147"/>
    <mergeCell ref="AD141:AD147"/>
    <mergeCell ref="AC148:AC154"/>
    <mergeCell ref="AD148:AD154"/>
    <mergeCell ref="AC127:AC133"/>
    <mergeCell ref="AD127:AD133"/>
    <mergeCell ref="AC134:AC140"/>
    <mergeCell ref="AD134:AD140"/>
    <mergeCell ref="AC169:AC175"/>
    <mergeCell ref="AD169:AD175"/>
    <mergeCell ref="AC176:AC182"/>
    <mergeCell ref="AD176:AD182"/>
    <mergeCell ref="AC155:AC161"/>
    <mergeCell ref="AD155:AD161"/>
    <mergeCell ref="AC162:AC168"/>
    <mergeCell ref="AD162:AD168"/>
    <mergeCell ref="AC197:AC203"/>
    <mergeCell ref="AD197:AD203"/>
    <mergeCell ref="AC204:AC210"/>
    <mergeCell ref="AD204:AD210"/>
    <mergeCell ref="AC183:AC189"/>
    <mergeCell ref="AD183:AD189"/>
    <mergeCell ref="AC190:AC196"/>
    <mergeCell ref="AD190:AD196"/>
    <mergeCell ref="AC225:AC231"/>
    <mergeCell ref="AD225:AD231"/>
    <mergeCell ref="AC232:AC238"/>
    <mergeCell ref="AD232:AD238"/>
    <mergeCell ref="AC211:AC217"/>
    <mergeCell ref="AD211:AD217"/>
    <mergeCell ref="AC218:AC224"/>
    <mergeCell ref="AD218:AD224"/>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18 E22 H20 N93 E30 E26 E38 E34 E46 H44 H36 H28 K24 N32 K40 H54 H62 H70 H78 K74 K58 N66 K89 K97 E42">
    <cfRule type="cellIs" priority="1" dxfId="289" operator="notEqual" stopIfTrue="1">
      <formula>0</formula>
    </cfRule>
  </conditionalFormatting>
  <conditionalFormatting sqref="A15:A46 D54:D55 D50:D51 D74:D75 D62:D63 D58:D59 D66:D67 D70:D71 D78:D79 G89:G90 G85:G86 G97:G98 G93:G94">
    <cfRule type="expression" priority="2" dxfId="293" stopIfTrue="1">
      <formula>$A$121=FALSE</formula>
    </cfRule>
  </conditionalFormatting>
  <conditionalFormatting sqref="AA46 AA39 AA32 AA25 AA18 AA235 AA88 AA81 AA74 AA67 AA60 AA53 AA130 AA123 AA116 AA109 AA102 AA95 AA172 AA165 AA158 AA151 AA144 AA137 AA179 AA193 AA200 AA207 AA214 AA221 AA228 AA186">
    <cfRule type="cellIs" priority="3" dxfId="0" operator="notEqual" stopIfTrue="1">
      <formula>"против"</formula>
    </cfRule>
  </conditionalFormatting>
  <conditionalFormatting sqref="AA47 AA40 AA236 AA19 AA26 AA33 AA89 AA82 AA54 AA61 AA68 AA75 AA131 AA124 AA96 AA103 AA110 AA117 AA173 AA166 AA138 AA145 AA152 AA159 AA180 AA194 AA201 AA208 AA215 AA222 AA229 AA187">
    <cfRule type="expression" priority="4" dxfId="0" stopIfTrue="1">
      <formula>AA18&lt;&gt;"против"</formula>
    </cfRule>
  </conditionalFormatting>
  <conditionalFormatting sqref="AA234 AA17 AA24 AA31 AA38 AA45 AA52 AA59 AA66 AA73 AA80 AA87 AA94 AA101 AA108 AA115 AA122 AA129 AA136 AA143 AA150 AA157 AA164 AA171 AA178 AA192 AA199 AA206 AA213 AA220 AA227 AA185">
    <cfRule type="expression" priority="5" dxfId="0" stopIfTrue="1">
      <formula>AA18&lt;&gt;"против"</formula>
    </cfRule>
  </conditionalFormatting>
  <conditionalFormatting sqref="AA16 AA23 AA30 AA37 AA44 AA51 AA58 AA65 AA72 AA79 AA86 AA93 AA100 AA107 AA114 AA121 AA128 AA135 AA142 AA149 AA156 AA163 AA170 AA177 AA184 AA191 AA198 AA205 AA212 AA219 AA226 AA233">
    <cfRule type="expression" priority="6" dxfId="0" stopIfTrue="1">
      <formula>AA18&lt;&gt;"против"</formula>
    </cfRule>
  </conditionalFormatting>
  <conditionalFormatting sqref="AA20 AA27 AA34 AA41 AA48 AA62 AA69 AA76 AA83 AA90 AA104 AA111 AA118 AA125 AA132 AA146 AA153 AA160 AA167 AA174 AA181 AA55 AA97 AA139 AA188 AA195 AA202 AA209 AA216 AA223 AA230 AA237">
    <cfRule type="expression" priority="7" dxfId="0" stopIfTrue="1">
      <formula>AA18&lt;&gt;"против"</formula>
    </cfRule>
  </conditionalFormatting>
  <conditionalFormatting sqref="C15:C46">
    <cfRule type="expression" priority="8" dxfId="290" stopIfTrue="1">
      <formula>LEFT($C15,3)="пр."</formula>
    </cfRule>
  </conditionalFormatting>
  <conditionalFormatting sqref="F50:F51 F54:F55 F58:F59 F62:F63 F66:F67 F70:F71 F74:F75 F78:F79">
    <cfRule type="expression" priority="9" dxfId="290" stopIfTrue="1">
      <formula>LEFT($F50,3)="пр."</formula>
    </cfRule>
  </conditionalFormatting>
  <conditionalFormatting sqref="I85:I86 I89:I90 I93:I94 I97:I98">
    <cfRule type="expression" priority="10" dxfId="290" stopIfTrue="1">
      <formula>LEFT($I85,3)="пр."</formula>
    </cfRule>
  </conditionalFormatting>
  <conditionalFormatting sqref="H18:J19 H26:J27 H34:J35 H42:J43 K22:M23 K38:M39 N30:P31 H52:J53 H60:J61 H68:J69 H76:J77 K56:M57 K72:M73 N64:P65 K87:M88 K95:M96 N91:P92">
    <cfRule type="expression" priority="11" dxfId="290" stopIfTrue="1">
      <formula>LEFT(H18,4)="поб."</formula>
    </cfRule>
  </conditionalFormatting>
  <conditionalFormatting sqref="E44:G45 E40:G41 E24:G25 E28:G29 E32:G33 E36:G37 E16:G17 E20:G21">
    <cfRule type="expression" priority="12" dxfId="290" stopIfTrue="1">
      <formula>LEFT($E16,3)="пр."</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legacyDrawing r:id="rId1"/>
</worksheet>
</file>

<file path=xl/worksheets/sheet17.xml><?xml version="1.0" encoding="utf-8"?>
<worksheet xmlns="http://schemas.openxmlformats.org/spreadsheetml/2006/main" xmlns:r="http://schemas.openxmlformats.org/officeDocument/2006/relationships">
  <sheetPr codeName="Лист19">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8.875" style="171" customWidth="1"/>
    <col min="2" max="2" width="6.375" style="171" customWidth="1"/>
    <col min="3" max="3" width="6.25390625" style="184" hidden="1" customWidth="1"/>
    <col min="4" max="4" width="16.75390625" style="179" customWidth="1"/>
    <col min="5" max="5" width="4.75390625" style="179" customWidth="1"/>
    <col min="6" max="6" width="7.75390625" style="179" customWidth="1"/>
    <col min="7" max="7" width="1.75390625" style="171" customWidth="1"/>
    <col min="8" max="9" width="9.875" style="171" customWidth="1"/>
    <col min="10" max="10" width="1.75390625" style="171" customWidth="1"/>
    <col min="11" max="12" width="9.875" style="171" customWidth="1"/>
    <col min="13" max="13" width="1.75390625" style="179" customWidth="1"/>
    <col min="14" max="15" width="9.875" style="179" customWidth="1"/>
    <col min="16" max="16" width="1.75390625" style="179" customWidth="1"/>
    <col min="17" max="17" width="9.75390625" style="210" customWidth="1"/>
    <col min="18" max="18" width="9.75390625" style="179" customWidth="1"/>
    <col min="19" max="19" width="10.125" style="171" customWidth="1"/>
    <col min="20" max="26" width="9.125" style="171" customWidth="1"/>
    <col min="27" max="27" width="34.375" style="145" hidden="1" customWidth="1"/>
    <col min="28" max="28" width="9.125" style="145" hidden="1" customWidth="1"/>
    <col min="29" max="30" width="9.125" style="171" hidden="1" customWidth="1"/>
    <col min="31" max="31" width="9.125" style="170" hidden="1" customWidth="1"/>
    <col min="32" max="16384" width="9.125" style="171" customWidth="1"/>
  </cols>
  <sheetData>
    <row r="1" spans="1:18" ht="31.5" customHeight="1">
      <c r="A1" s="220"/>
      <c r="B1" s="177"/>
      <c r="C1" s="177"/>
      <c r="D1" s="1398"/>
      <c r="E1" s="1398"/>
      <c r="F1" s="1398"/>
      <c r="G1" s="1398"/>
      <c r="H1" s="1398"/>
      <c r="I1" s="1398"/>
      <c r="J1" s="1398"/>
      <c r="K1" s="1398"/>
      <c r="L1" s="1398"/>
      <c r="M1" s="1398"/>
      <c r="N1" s="1398"/>
      <c r="O1" s="1398"/>
      <c r="P1" s="1398"/>
      <c r="Q1" s="1398"/>
      <c r="R1" s="177"/>
    </row>
    <row r="2" spans="1:31" s="180" customFormat="1" ht="15">
      <c r="A2" s="181"/>
      <c r="B2" s="181"/>
      <c r="C2" s="181"/>
      <c r="D2" s="1392"/>
      <c r="E2" s="1392"/>
      <c r="F2" s="1392"/>
      <c r="G2" s="1392"/>
      <c r="H2" s="1392"/>
      <c r="I2" s="1392"/>
      <c r="J2" s="1392"/>
      <c r="K2" s="1392"/>
      <c r="L2" s="1392"/>
      <c r="M2" s="1392"/>
      <c r="N2" s="1392"/>
      <c r="O2" s="1392"/>
      <c r="P2" s="1392"/>
      <c r="Q2" s="1392"/>
      <c r="R2" s="279"/>
      <c r="AA2" s="148"/>
      <c r="AB2" s="148"/>
      <c r="AE2" s="217"/>
    </row>
    <row r="3" spans="3:31" s="180" customFormat="1" ht="8.25" customHeight="1">
      <c r="C3" s="280"/>
      <c r="D3" s="1393"/>
      <c r="E3" s="1393"/>
      <c r="F3" s="1393"/>
      <c r="G3" s="1393"/>
      <c r="H3" s="1393"/>
      <c r="I3" s="1393"/>
      <c r="J3" s="1393"/>
      <c r="K3" s="1393"/>
      <c r="L3" s="1393"/>
      <c r="M3" s="1393"/>
      <c r="N3" s="1393"/>
      <c r="O3" s="1393"/>
      <c r="P3" s="1393"/>
      <c r="Q3" s="1393"/>
      <c r="R3" s="182"/>
      <c r="AA3" s="148"/>
      <c r="AB3" s="148"/>
      <c r="AE3" s="217"/>
    </row>
    <row r="4" spans="3:28" ht="11.25" customHeight="1">
      <c r="C4" s="171"/>
      <c r="D4" s="1399"/>
      <c r="E4" s="1399"/>
      <c r="F4" s="1399"/>
      <c r="G4" s="1399"/>
      <c r="H4" s="1399"/>
      <c r="I4" s="1399"/>
      <c r="J4" s="1399"/>
      <c r="K4" s="1399"/>
      <c r="L4" s="1399"/>
      <c r="M4" s="1399"/>
      <c r="N4" s="1399"/>
      <c r="O4" s="1399"/>
      <c r="P4" s="1399"/>
      <c r="Q4" s="1399"/>
      <c r="R4" s="281"/>
      <c r="AA4" s="148"/>
      <c r="AB4" s="148"/>
    </row>
    <row r="5" spans="8:18" ht="12" customHeight="1">
      <c r="H5" s="1397"/>
      <c r="I5" s="1397"/>
      <c r="J5" s="1397"/>
      <c r="K5" s="1397"/>
      <c r="L5" s="1084"/>
      <c r="M5" s="1084"/>
      <c r="N5" s="1084"/>
      <c r="O5" s="1084"/>
      <c r="P5" s="282"/>
      <c r="Q5" s="1396"/>
      <c r="R5" s="1396"/>
    </row>
    <row r="6" spans="1:31" s="190" customFormat="1" ht="18" customHeight="1">
      <c r="A6" s="1391"/>
      <c r="B6" s="1391"/>
      <c r="C6" s="189"/>
      <c r="D6" s="283"/>
      <c r="E6" s="276"/>
      <c r="F6" s="284"/>
      <c r="G6" s="188"/>
      <c r="H6" s="1394"/>
      <c r="I6" s="1394"/>
      <c r="J6" s="189"/>
      <c r="K6" s="1395"/>
      <c r="L6" s="1395"/>
      <c r="M6" s="285"/>
      <c r="N6" s="286"/>
      <c r="O6" s="287"/>
      <c r="P6" s="287"/>
      <c r="Q6" s="1134"/>
      <c r="R6" s="1134"/>
      <c r="AA6" s="145"/>
      <c r="AB6" s="145"/>
      <c r="AE6" s="224"/>
    </row>
    <row r="7" spans="1:31" s="180" customFormat="1" ht="12.75" customHeight="1">
      <c r="A7" s="288"/>
      <c r="B7" s="288"/>
      <c r="C7" s="289"/>
      <c r="D7" s="290"/>
      <c r="E7" s="290"/>
      <c r="F7" s="290"/>
      <c r="G7" s="494"/>
      <c r="H7" s="616"/>
      <c r="I7" s="616"/>
      <c r="J7" s="616"/>
      <c r="K7" s="291"/>
      <c r="L7" s="291"/>
      <c r="M7" s="274"/>
      <c r="N7" s="617"/>
      <c r="O7" s="618"/>
      <c r="P7" s="618"/>
      <c r="Q7" s="274"/>
      <c r="R7" s="274"/>
      <c r="S7" s="489"/>
      <c r="AA7" s="151"/>
      <c r="AB7" s="151"/>
      <c r="AE7" s="170"/>
    </row>
    <row r="8" spans="1:19" ht="10.5" customHeight="1">
      <c r="A8" s="177"/>
      <c r="B8" s="177"/>
      <c r="C8" s="178"/>
      <c r="D8" s="619"/>
      <c r="E8" s="619"/>
      <c r="F8" s="1390"/>
      <c r="G8" s="1390"/>
      <c r="H8" s="1390"/>
      <c r="I8" s="1390"/>
      <c r="J8" s="1390"/>
      <c r="K8" s="1390"/>
      <c r="L8" s="1390"/>
      <c r="M8" s="1390"/>
      <c r="N8" s="1390"/>
      <c r="O8" s="1390"/>
      <c r="P8" s="1390"/>
      <c r="Q8" s="1390"/>
      <c r="R8" s="620"/>
      <c r="S8" s="205"/>
    </row>
    <row r="9" spans="1:19" ht="6" customHeight="1">
      <c r="A9" s="1376"/>
      <c r="B9" s="1378"/>
      <c r="C9" s="1388"/>
      <c r="D9" s="1215"/>
      <c r="E9" s="1156"/>
      <c r="F9" s="1156"/>
      <c r="G9" s="621"/>
      <c r="H9" s="568"/>
      <c r="I9" s="205"/>
      <c r="J9" s="200"/>
      <c r="K9" s="205"/>
      <c r="L9" s="205"/>
      <c r="M9" s="566"/>
      <c r="N9" s="566"/>
      <c r="O9" s="566"/>
      <c r="P9" s="566"/>
      <c r="Q9" s="586"/>
      <c r="R9" s="566"/>
      <c r="S9" s="205"/>
    </row>
    <row r="10" spans="1:31" ht="9.75" customHeight="1">
      <c r="A10" s="1377"/>
      <c r="B10" s="1379"/>
      <c r="C10" s="1388"/>
      <c r="D10" s="1215"/>
      <c r="E10" s="1156"/>
      <c r="F10" s="1156"/>
      <c r="G10" s="622"/>
      <c r="H10" s="548"/>
      <c r="I10" s="623"/>
      <c r="J10" s="624"/>
      <c r="K10" s="624"/>
      <c r="L10" s="624"/>
      <c r="M10" s="625"/>
      <c r="N10" s="626"/>
      <c r="O10" s="627"/>
      <c r="P10" s="625"/>
      <c r="Q10" s="626"/>
      <c r="R10" s="1415"/>
      <c r="S10" s="205"/>
      <c r="AE10" s="225"/>
    </row>
    <row r="11" spans="1:31" s="194" customFormat="1" ht="9.75" customHeight="1" thickBot="1">
      <c r="A11" s="1377"/>
      <c r="B11" s="1379"/>
      <c r="C11" s="1389"/>
      <c r="D11" s="1400"/>
      <c r="E11" s="1401"/>
      <c r="F11" s="1401"/>
      <c r="G11" s="628"/>
      <c r="H11" s="571"/>
      <c r="I11" s="629"/>
      <c r="J11" s="630"/>
      <c r="K11" s="630"/>
      <c r="L11" s="630"/>
      <c r="M11" s="631"/>
      <c r="N11" s="632"/>
      <c r="O11" s="633"/>
      <c r="P11" s="631"/>
      <c r="Q11" s="632"/>
      <c r="R11" s="1416"/>
      <c r="S11" s="569"/>
      <c r="AA11" s="154"/>
      <c r="AB11" s="154"/>
      <c r="AE11" s="225"/>
    </row>
    <row r="12" spans="1:31" s="194" customFormat="1" ht="9" customHeight="1">
      <c r="A12" s="1384"/>
      <c r="B12" s="1386"/>
      <c r="C12" s="1374"/>
      <c r="D12" s="292"/>
      <c r="E12" s="293"/>
      <c r="F12" s="294"/>
      <c r="G12" s="1358"/>
      <c r="H12" s="1359"/>
      <c r="I12" s="1359"/>
      <c r="J12" s="315"/>
      <c r="K12" s="634"/>
      <c r="L12" s="634"/>
      <c r="M12" s="322"/>
      <c r="N12" s="322"/>
      <c r="O12" s="322"/>
      <c r="P12" s="295"/>
      <c r="Q12" s="295"/>
      <c r="R12" s="295"/>
      <c r="S12" s="569"/>
      <c r="AA12" s="154"/>
      <c r="AB12" s="154"/>
      <c r="AE12" s="219"/>
    </row>
    <row r="13" spans="1:31" s="184" customFormat="1" ht="9" customHeight="1">
      <c r="A13" s="1385"/>
      <c r="B13" s="1387"/>
      <c r="C13" s="1375"/>
      <c r="D13" s="296"/>
      <c r="E13" s="297"/>
      <c r="F13" s="298"/>
      <c r="G13" s="1355"/>
      <c r="H13" s="1356"/>
      <c r="I13" s="1356"/>
      <c r="J13" s="299"/>
      <c r="K13" s="635"/>
      <c r="L13" s="635"/>
      <c r="M13" s="300"/>
      <c r="N13" s="300"/>
      <c r="O13" s="300"/>
      <c r="P13" s="270"/>
      <c r="Q13" s="270"/>
      <c r="R13" s="270"/>
      <c r="S13" s="578"/>
      <c r="AA13" s="145"/>
      <c r="AB13" s="145"/>
      <c r="AE13" s="219"/>
    </row>
    <row r="14" spans="1:31" s="184" customFormat="1" ht="9" customHeight="1">
      <c r="A14" s="1380"/>
      <c r="B14" s="1382"/>
      <c r="C14" s="1372"/>
      <c r="D14" s="302"/>
      <c r="E14" s="303"/>
      <c r="F14" s="304"/>
      <c r="G14" s="341"/>
      <c r="H14" s="1348"/>
      <c r="I14" s="1349"/>
      <c r="J14" s="305"/>
      <c r="K14" s="635"/>
      <c r="L14" s="635"/>
      <c r="M14" s="300"/>
      <c r="N14" s="300"/>
      <c r="O14" s="300"/>
      <c r="P14" s="270"/>
      <c r="Q14" s="270"/>
      <c r="R14" s="270"/>
      <c r="S14" s="578"/>
      <c r="AA14" s="145"/>
      <c r="AB14" s="145"/>
      <c r="AE14" s="219"/>
    </row>
    <row r="15" spans="1:31" s="184" customFormat="1" ht="9" customHeight="1" thickBot="1">
      <c r="A15" s="1381"/>
      <c r="B15" s="1383"/>
      <c r="C15" s="1373"/>
      <c r="D15" s="306"/>
      <c r="E15" s="307"/>
      <c r="F15" s="308"/>
      <c r="G15" s="309"/>
      <c r="H15" s="523"/>
      <c r="I15" s="636"/>
      <c r="J15" s="1404"/>
      <c r="K15" s="1405"/>
      <c r="L15" s="1405"/>
      <c r="M15" s="310"/>
      <c r="N15" s="300"/>
      <c r="O15" s="300"/>
      <c r="P15" s="270"/>
      <c r="Q15" s="270"/>
      <c r="R15" s="270"/>
      <c r="S15" s="578"/>
      <c r="AA15" s="156" t="s">
        <v>71</v>
      </c>
      <c r="AB15" s="1080">
        <v>1</v>
      </c>
      <c r="AC15" s="1001">
        <v>14</v>
      </c>
      <c r="AD15" s="1002">
        <v>7</v>
      </c>
      <c r="AE15" s="1000" t="b">
        <v>0</v>
      </c>
    </row>
    <row r="16" spans="1:31" s="184" customFormat="1" ht="9" customHeight="1">
      <c r="A16" s="1408"/>
      <c r="B16" s="1411"/>
      <c r="C16" s="1371"/>
      <c r="D16" s="1361"/>
      <c r="E16" s="293"/>
      <c r="F16" s="1361"/>
      <c r="G16" s="309"/>
      <c r="H16" s="523"/>
      <c r="I16" s="636"/>
      <c r="J16" s="1402"/>
      <c r="K16" s="1403"/>
      <c r="L16" s="1403"/>
      <c r="M16" s="310"/>
      <c r="N16" s="300"/>
      <c r="O16" s="300"/>
      <c r="P16" s="270"/>
      <c r="Q16" s="270"/>
      <c r="R16" s="270"/>
      <c r="S16" s="578"/>
      <c r="AA16" s="157">
        <f>IF(AE15,D12,"")</f>
      </c>
      <c r="AB16" s="1080"/>
      <c r="AC16" s="1001"/>
      <c r="AD16" s="1002"/>
      <c r="AE16" s="1000"/>
    </row>
    <row r="17" spans="1:31" s="184" customFormat="1" ht="9" customHeight="1" thickBot="1">
      <c r="A17" s="1409"/>
      <c r="B17" s="1412"/>
      <c r="C17" s="1368"/>
      <c r="D17" s="1362"/>
      <c r="E17" s="297"/>
      <c r="F17" s="1362"/>
      <c r="G17" s="309"/>
      <c r="H17" s="523"/>
      <c r="I17" s="636"/>
      <c r="J17" s="637"/>
      <c r="K17" s="1406"/>
      <c r="L17" s="1406"/>
      <c r="M17" s="312"/>
      <c r="N17" s="300"/>
      <c r="O17" s="300"/>
      <c r="P17" s="300"/>
      <c r="Q17" s="300"/>
      <c r="R17" s="300"/>
      <c r="S17" s="578"/>
      <c r="AA17" s="158">
        <f>IF(AE15,D13,"")</f>
      </c>
      <c r="AB17" s="1080"/>
      <c r="AC17" s="1001"/>
      <c r="AD17" s="1002"/>
      <c r="AE17" s="1000"/>
    </row>
    <row r="18" spans="1:31" s="184" customFormat="1" ht="9" customHeight="1">
      <c r="A18" s="1384"/>
      <c r="B18" s="1386"/>
      <c r="C18" s="1374"/>
      <c r="D18" s="292"/>
      <c r="E18" s="293"/>
      <c r="F18" s="294"/>
      <c r="G18" s="1358"/>
      <c r="H18" s="1359"/>
      <c r="I18" s="1360"/>
      <c r="J18" s="299"/>
      <c r="K18" s="305"/>
      <c r="L18" s="305"/>
      <c r="M18" s="312"/>
      <c r="N18" s="300"/>
      <c r="O18" s="300"/>
      <c r="P18" s="300"/>
      <c r="Q18" s="300"/>
      <c r="R18" s="300"/>
      <c r="S18" s="578"/>
      <c r="AA18" s="159" t="s">
        <v>2</v>
      </c>
      <c r="AB18" s="1080"/>
      <c r="AC18" s="1001"/>
      <c r="AD18" s="1002"/>
      <c r="AE18" s="1000"/>
    </row>
    <row r="19" spans="1:31" s="184" customFormat="1" ht="9" customHeight="1">
      <c r="A19" s="1385"/>
      <c r="B19" s="1387"/>
      <c r="C19" s="1375"/>
      <c r="D19" s="296"/>
      <c r="E19" s="297"/>
      <c r="F19" s="298"/>
      <c r="G19" s="1355"/>
      <c r="H19" s="1356"/>
      <c r="I19" s="1357"/>
      <c r="J19" s="299"/>
      <c r="K19" s="635"/>
      <c r="L19" s="635"/>
      <c r="M19" s="313"/>
      <c r="N19" s="300"/>
      <c r="O19" s="300"/>
      <c r="P19" s="300"/>
      <c r="Q19" s="300"/>
      <c r="R19" s="300"/>
      <c r="S19" s="578"/>
      <c r="AA19" s="160">
        <f>IF(AE15,D14,"")</f>
      </c>
      <c r="AB19" s="1080"/>
      <c r="AC19" s="1001"/>
      <c r="AD19" s="1002"/>
      <c r="AE19" s="1000"/>
    </row>
    <row r="20" spans="1:31" s="184" customFormat="1" ht="9" customHeight="1">
      <c r="A20" s="1380"/>
      <c r="B20" s="1382"/>
      <c r="C20" s="1372"/>
      <c r="D20" s="302"/>
      <c r="E20" s="303"/>
      <c r="F20" s="304"/>
      <c r="G20" s="341"/>
      <c r="H20" s="1348"/>
      <c r="I20" s="1348"/>
      <c r="J20" s="305"/>
      <c r="K20" s="635"/>
      <c r="L20" s="635"/>
      <c r="M20" s="313"/>
      <c r="N20" s="1417"/>
      <c r="O20" s="1417"/>
      <c r="P20" s="300"/>
      <c r="Q20" s="300"/>
      <c r="R20" s="300"/>
      <c r="S20" s="578"/>
      <c r="AA20" s="162">
        <f>IF(AE15,D15,"")</f>
      </c>
      <c r="AB20" s="1080"/>
      <c r="AC20" s="1001"/>
      <c r="AD20" s="1002"/>
      <c r="AE20" s="1000"/>
    </row>
    <row r="21" spans="1:31" s="184" customFormat="1" ht="9" customHeight="1" thickBot="1">
      <c r="A21" s="1381"/>
      <c r="B21" s="1383"/>
      <c r="C21" s="1373"/>
      <c r="D21" s="306"/>
      <c r="E21" s="307"/>
      <c r="F21" s="308"/>
      <c r="G21" s="314"/>
      <c r="H21" s="523"/>
      <c r="I21" s="523"/>
      <c r="J21" s="299"/>
      <c r="K21" s="635"/>
      <c r="L21" s="635"/>
      <c r="M21" s="1350"/>
      <c r="N21" s="1344"/>
      <c r="O21" s="1344"/>
      <c r="P21" s="300"/>
      <c r="Q21" s="300"/>
      <c r="R21" s="300"/>
      <c r="S21" s="578"/>
      <c r="AA21" s="163">
        <v>1</v>
      </c>
      <c r="AB21" s="1080"/>
      <c r="AC21" s="1001"/>
      <c r="AD21" s="1002"/>
      <c r="AE21" s="1000"/>
    </row>
    <row r="22" spans="1:31" s="184" customFormat="1" ht="9" customHeight="1">
      <c r="A22" s="1408"/>
      <c r="B22" s="1411"/>
      <c r="C22" s="1371"/>
      <c r="D22" s="1361"/>
      <c r="E22" s="293"/>
      <c r="F22" s="1361"/>
      <c r="G22" s="309"/>
      <c r="H22" s="523"/>
      <c r="I22" s="523"/>
      <c r="J22" s="299"/>
      <c r="K22" s="635"/>
      <c r="L22" s="635"/>
      <c r="M22" s="1351"/>
      <c r="N22" s="1346"/>
      <c r="O22" s="1346"/>
      <c r="P22" s="300"/>
      <c r="Q22" s="300"/>
      <c r="R22" s="300"/>
      <c r="S22" s="578"/>
      <c r="AA22" s="156" t="s">
        <v>3</v>
      </c>
      <c r="AB22" s="1080">
        <v>2</v>
      </c>
      <c r="AC22" s="1001">
        <v>20</v>
      </c>
      <c r="AD22" s="1002">
        <v>7</v>
      </c>
      <c r="AE22" s="1000" t="b">
        <v>0</v>
      </c>
    </row>
    <row r="23" spans="1:31" s="184" customFormat="1" ht="9" customHeight="1" thickBot="1">
      <c r="A23" s="1409"/>
      <c r="B23" s="1412"/>
      <c r="C23" s="1368"/>
      <c r="D23" s="1362"/>
      <c r="E23" s="297"/>
      <c r="F23" s="1362"/>
      <c r="G23" s="309"/>
      <c r="H23" s="523"/>
      <c r="I23" s="523"/>
      <c r="J23" s="305"/>
      <c r="K23" s="635"/>
      <c r="L23" s="635"/>
      <c r="M23" s="638"/>
      <c r="N23" s="1348"/>
      <c r="O23" s="1348"/>
      <c r="P23" s="312"/>
      <c r="Q23" s="300"/>
      <c r="R23" s="300"/>
      <c r="S23" s="578"/>
      <c r="AA23" s="157">
        <f>IF(AE22,D18,"")</f>
      </c>
      <c r="AB23" s="1080"/>
      <c r="AC23" s="1001"/>
      <c r="AD23" s="1002"/>
      <c r="AE23" s="1000"/>
    </row>
    <row r="24" spans="1:31" s="184" customFormat="1" ht="9" customHeight="1">
      <c r="A24" s="1384"/>
      <c r="B24" s="1386"/>
      <c r="C24" s="1374"/>
      <c r="D24" s="292"/>
      <c r="E24" s="293"/>
      <c r="F24" s="294"/>
      <c r="G24" s="1358"/>
      <c r="H24" s="1359"/>
      <c r="I24" s="1359"/>
      <c r="J24" s="315"/>
      <c r="K24" s="635"/>
      <c r="L24" s="635"/>
      <c r="M24" s="313"/>
      <c r="N24" s="300"/>
      <c r="O24" s="300"/>
      <c r="P24" s="313"/>
      <c r="Q24" s="300"/>
      <c r="R24" s="300"/>
      <c r="S24" s="578"/>
      <c r="AA24" s="158">
        <f>IF(AE22,D19,"")</f>
      </c>
      <c r="AB24" s="1080"/>
      <c r="AC24" s="1001"/>
      <c r="AD24" s="1002"/>
      <c r="AE24" s="1000"/>
    </row>
    <row r="25" spans="1:31" s="184" customFormat="1" ht="9" customHeight="1">
      <c r="A25" s="1385"/>
      <c r="B25" s="1387"/>
      <c r="C25" s="1375"/>
      <c r="D25" s="296"/>
      <c r="E25" s="297"/>
      <c r="F25" s="298"/>
      <c r="G25" s="1355"/>
      <c r="H25" s="1356"/>
      <c r="I25" s="1356"/>
      <c r="J25" s="299"/>
      <c r="K25" s="305"/>
      <c r="L25" s="305"/>
      <c r="M25" s="312"/>
      <c r="N25" s="300"/>
      <c r="O25" s="300"/>
      <c r="P25" s="313"/>
      <c r="Q25" s="300"/>
      <c r="R25" s="300"/>
      <c r="S25" s="578"/>
      <c r="AA25" s="159" t="s">
        <v>2</v>
      </c>
      <c r="AB25" s="1080"/>
      <c r="AC25" s="1001"/>
      <c r="AD25" s="1002"/>
      <c r="AE25" s="1000"/>
    </row>
    <row r="26" spans="1:31" s="184" customFormat="1" ht="9" customHeight="1">
      <c r="A26" s="1380"/>
      <c r="B26" s="1382"/>
      <c r="C26" s="1372"/>
      <c r="D26" s="302"/>
      <c r="E26" s="303"/>
      <c r="F26" s="304"/>
      <c r="G26" s="341"/>
      <c r="H26" s="1348"/>
      <c r="I26" s="1349"/>
      <c r="J26" s="305"/>
      <c r="K26" s="305"/>
      <c r="L26" s="305"/>
      <c r="M26" s="312"/>
      <c r="N26" s="300"/>
      <c r="O26" s="300"/>
      <c r="P26" s="313"/>
      <c r="Q26" s="300"/>
      <c r="R26" s="300"/>
      <c r="S26" s="578"/>
      <c r="AA26" s="160">
        <f>IF(AE22,D20,"")</f>
      </c>
      <c r="AB26" s="1080"/>
      <c r="AC26" s="1001"/>
      <c r="AD26" s="1002"/>
      <c r="AE26" s="1000"/>
    </row>
    <row r="27" spans="1:31" s="184" customFormat="1" ht="9" customHeight="1" thickBot="1">
      <c r="A27" s="1381"/>
      <c r="B27" s="1383"/>
      <c r="C27" s="1373"/>
      <c r="D27" s="306"/>
      <c r="E27" s="307"/>
      <c r="F27" s="308"/>
      <c r="G27" s="309"/>
      <c r="H27" s="523"/>
      <c r="I27" s="636"/>
      <c r="J27" s="1404"/>
      <c r="K27" s="1405"/>
      <c r="L27" s="1405"/>
      <c r="M27" s="312"/>
      <c r="N27" s="300"/>
      <c r="O27" s="300"/>
      <c r="P27" s="313"/>
      <c r="Q27" s="300"/>
      <c r="R27" s="300"/>
      <c r="S27" s="578"/>
      <c r="AA27" s="162">
        <f>IF(AE22,D21,"")</f>
      </c>
      <c r="AB27" s="1080"/>
      <c r="AC27" s="1001"/>
      <c r="AD27" s="1002"/>
      <c r="AE27" s="1000"/>
    </row>
    <row r="28" spans="1:31" s="184" customFormat="1" ht="9" customHeight="1">
      <c r="A28" s="1408"/>
      <c r="B28" s="1411"/>
      <c r="C28" s="1371"/>
      <c r="D28" s="1361"/>
      <c r="E28" s="293"/>
      <c r="F28" s="1361"/>
      <c r="G28" s="309"/>
      <c r="H28" s="523"/>
      <c r="I28" s="636"/>
      <c r="J28" s="1414"/>
      <c r="K28" s="1343"/>
      <c r="L28" s="1343"/>
      <c r="M28" s="312"/>
      <c r="N28" s="300"/>
      <c r="O28" s="300"/>
      <c r="P28" s="313"/>
      <c r="Q28" s="300"/>
      <c r="R28" s="300"/>
      <c r="S28" s="578"/>
      <c r="AA28" s="163">
        <v>2</v>
      </c>
      <c r="AB28" s="1080"/>
      <c r="AC28" s="1001"/>
      <c r="AD28" s="1002"/>
      <c r="AE28" s="1000"/>
    </row>
    <row r="29" spans="1:31" s="184" customFormat="1" ht="9" customHeight="1" thickBot="1">
      <c r="A29" s="1409"/>
      <c r="B29" s="1412"/>
      <c r="C29" s="1368"/>
      <c r="D29" s="1362"/>
      <c r="E29" s="297"/>
      <c r="F29" s="1362"/>
      <c r="G29" s="309"/>
      <c r="H29" s="523"/>
      <c r="I29" s="636"/>
      <c r="J29" s="637"/>
      <c r="K29" s="1413"/>
      <c r="L29" s="1413"/>
      <c r="M29" s="310"/>
      <c r="N29" s="300"/>
      <c r="O29" s="300"/>
      <c r="P29" s="313"/>
      <c r="Q29" s="310"/>
      <c r="R29" s="310"/>
      <c r="S29" s="578"/>
      <c r="AA29" s="156" t="s">
        <v>3</v>
      </c>
      <c r="AB29" s="1080">
        <v>3</v>
      </c>
      <c r="AC29" s="1001">
        <v>26</v>
      </c>
      <c r="AD29" s="1002">
        <v>7</v>
      </c>
      <c r="AE29" s="1000" t="b">
        <v>0</v>
      </c>
    </row>
    <row r="30" spans="1:31" s="184" customFormat="1" ht="9" customHeight="1">
      <c r="A30" s="1384"/>
      <c r="B30" s="1386"/>
      <c r="C30" s="1374"/>
      <c r="D30" s="292"/>
      <c r="E30" s="293"/>
      <c r="F30" s="294"/>
      <c r="G30" s="1358"/>
      <c r="H30" s="1359"/>
      <c r="I30" s="1360"/>
      <c r="J30" s="299"/>
      <c r="K30" s="635"/>
      <c r="L30" s="635"/>
      <c r="M30" s="300"/>
      <c r="N30" s="300"/>
      <c r="O30" s="300"/>
      <c r="P30" s="313"/>
      <c r="Q30" s="310"/>
      <c r="R30" s="310"/>
      <c r="S30" s="578"/>
      <c r="AA30" s="157">
        <f>IF(AE29,D24,"")</f>
      </c>
      <c r="AB30" s="1080"/>
      <c r="AC30" s="1001"/>
      <c r="AD30" s="1002"/>
      <c r="AE30" s="1000"/>
    </row>
    <row r="31" spans="1:31" s="184" customFormat="1" ht="9" customHeight="1">
      <c r="A31" s="1385"/>
      <c r="B31" s="1387"/>
      <c r="C31" s="1375"/>
      <c r="D31" s="296"/>
      <c r="E31" s="297"/>
      <c r="F31" s="298"/>
      <c r="G31" s="1355"/>
      <c r="H31" s="1356"/>
      <c r="I31" s="1357"/>
      <c r="J31" s="299"/>
      <c r="K31" s="635"/>
      <c r="L31" s="635"/>
      <c r="M31" s="300"/>
      <c r="N31" s="300"/>
      <c r="O31" s="300"/>
      <c r="P31" s="313"/>
      <c r="Q31" s="300"/>
      <c r="R31" s="300"/>
      <c r="S31" s="578"/>
      <c r="AA31" s="158">
        <f>IF(AE29,D25,"")</f>
      </c>
      <c r="AB31" s="1080"/>
      <c r="AC31" s="1001"/>
      <c r="AD31" s="1002"/>
      <c r="AE31" s="1000"/>
    </row>
    <row r="32" spans="1:31" s="184" customFormat="1" ht="9" customHeight="1">
      <c r="A32" s="1380"/>
      <c r="B32" s="1382"/>
      <c r="C32" s="1372"/>
      <c r="D32" s="302"/>
      <c r="E32" s="303"/>
      <c r="F32" s="304"/>
      <c r="G32" s="341"/>
      <c r="H32" s="1348"/>
      <c r="I32" s="1348"/>
      <c r="J32" s="305"/>
      <c r="K32" s="635"/>
      <c r="L32" s="635"/>
      <c r="M32" s="300"/>
      <c r="N32" s="300"/>
      <c r="O32" s="300"/>
      <c r="P32" s="313"/>
      <c r="Q32" s="300"/>
      <c r="R32" s="300"/>
      <c r="S32" s="578"/>
      <c r="AA32" s="159" t="s">
        <v>2</v>
      </c>
      <c r="AB32" s="1080"/>
      <c r="AC32" s="1001"/>
      <c r="AD32" s="1002"/>
      <c r="AE32" s="1000"/>
    </row>
    <row r="33" spans="1:31" s="184" customFormat="1" ht="9" customHeight="1" thickBot="1">
      <c r="A33" s="1381"/>
      <c r="B33" s="1383"/>
      <c r="C33" s="1373"/>
      <c r="D33" s="306"/>
      <c r="E33" s="307"/>
      <c r="F33" s="308"/>
      <c r="G33" s="314"/>
      <c r="H33" s="523"/>
      <c r="I33" s="523"/>
      <c r="J33" s="299"/>
      <c r="K33" s="305"/>
      <c r="L33" s="305"/>
      <c r="M33" s="310"/>
      <c r="N33" s="300"/>
      <c r="O33" s="300"/>
      <c r="P33" s="1350"/>
      <c r="Q33" s="1344"/>
      <c r="R33" s="1344"/>
      <c r="S33" s="578"/>
      <c r="AA33" s="160">
        <f>IF(AE29,D26,"")</f>
      </c>
      <c r="AB33" s="1080"/>
      <c r="AC33" s="1001"/>
      <c r="AD33" s="1002"/>
      <c r="AE33" s="1000"/>
    </row>
    <row r="34" spans="1:31" s="184" customFormat="1" ht="9" customHeight="1">
      <c r="A34" s="1408"/>
      <c r="B34" s="1411"/>
      <c r="C34" s="1371"/>
      <c r="D34" s="1361"/>
      <c r="E34" s="293"/>
      <c r="F34" s="1361"/>
      <c r="G34" s="309"/>
      <c r="H34" s="523"/>
      <c r="I34" s="523"/>
      <c r="J34" s="299"/>
      <c r="K34" s="305"/>
      <c r="L34" s="305"/>
      <c r="M34" s="310"/>
      <c r="N34" s="300"/>
      <c r="O34" s="300"/>
      <c r="P34" s="1351"/>
      <c r="Q34" s="1346"/>
      <c r="R34" s="1346"/>
      <c r="S34" s="578"/>
      <c r="AA34" s="162">
        <f>IF(AE29,D27,"")</f>
      </c>
      <c r="AB34" s="1080"/>
      <c r="AC34" s="1001"/>
      <c r="AD34" s="1002"/>
      <c r="AE34" s="1000"/>
    </row>
    <row r="35" spans="1:31" s="184" customFormat="1" ht="9" customHeight="1" thickBot="1">
      <c r="A35" s="1409"/>
      <c r="B35" s="1412"/>
      <c r="C35" s="1368"/>
      <c r="D35" s="1362"/>
      <c r="E35" s="297"/>
      <c r="F35" s="1362"/>
      <c r="G35" s="309"/>
      <c r="H35" s="523"/>
      <c r="I35" s="523"/>
      <c r="J35" s="305"/>
      <c r="K35" s="635"/>
      <c r="L35" s="635"/>
      <c r="M35" s="300"/>
      <c r="N35" s="300"/>
      <c r="O35" s="300"/>
      <c r="P35" s="638"/>
      <c r="Q35" s="1348"/>
      <c r="R35" s="1349"/>
      <c r="S35" s="578"/>
      <c r="AA35" s="163">
        <v>3</v>
      </c>
      <c r="AB35" s="1080"/>
      <c r="AC35" s="1001"/>
      <c r="AD35" s="1002"/>
      <c r="AE35" s="1000"/>
    </row>
    <row r="36" spans="1:31" s="184" customFormat="1" ht="9" customHeight="1">
      <c r="A36" s="1384"/>
      <c r="B36" s="1386"/>
      <c r="C36" s="1374"/>
      <c r="D36" s="292"/>
      <c r="E36" s="293"/>
      <c r="F36" s="294"/>
      <c r="G36" s="1358"/>
      <c r="H36" s="1359"/>
      <c r="I36" s="1359"/>
      <c r="J36" s="315"/>
      <c r="K36" s="635"/>
      <c r="L36" s="635"/>
      <c r="M36" s="300"/>
      <c r="N36" s="300"/>
      <c r="O36" s="300"/>
      <c r="P36" s="313"/>
      <c r="Q36" s="300"/>
      <c r="R36" s="639"/>
      <c r="S36" s="578"/>
      <c r="AA36" s="156" t="s">
        <v>3</v>
      </c>
      <c r="AB36" s="1080">
        <v>4</v>
      </c>
      <c r="AC36" s="1001">
        <v>32</v>
      </c>
      <c r="AD36" s="1002">
        <v>7</v>
      </c>
      <c r="AE36" s="1000" t="b">
        <v>0</v>
      </c>
    </row>
    <row r="37" spans="1:31" s="184" customFormat="1" ht="9" customHeight="1">
      <c r="A37" s="1385"/>
      <c r="B37" s="1387"/>
      <c r="C37" s="1375"/>
      <c r="D37" s="296"/>
      <c r="E37" s="297"/>
      <c r="F37" s="298"/>
      <c r="G37" s="1355"/>
      <c r="H37" s="1356"/>
      <c r="I37" s="1356"/>
      <c r="J37" s="299"/>
      <c r="K37" s="635"/>
      <c r="L37" s="635"/>
      <c r="M37" s="300"/>
      <c r="N37" s="310"/>
      <c r="O37" s="310"/>
      <c r="P37" s="312"/>
      <c r="Q37" s="300"/>
      <c r="R37" s="639"/>
      <c r="S37" s="578"/>
      <c r="AA37" s="157">
        <f>IF(AE36,D30,"")</f>
      </c>
      <c r="AB37" s="1080"/>
      <c r="AC37" s="1001"/>
      <c r="AD37" s="1002"/>
      <c r="AE37" s="1000"/>
    </row>
    <row r="38" spans="1:31" s="184" customFormat="1" ht="9" customHeight="1">
      <c r="A38" s="1380"/>
      <c r="B38" s="1382"/>
      <c r="C38" s="1372"/>
      <c r="D38" s="302"/>
      <c r="E38" s="303"/>
      <c r="F38" s="304"/>
      <c r="G38" s="341"/>
      <c r="H38" s="1348"/>
      <c r="I38" s="1349"/>
      <c r="J38" s="305"/>
      <c r="K38" s="635"/>
      <c r="L38" s="635"/>
      <c r="M38" s="300"/>
      <c r="N38" s="310"/>
      <c r="O38" s="310"/>
      <c r="P38" s="312"/>
      <c r="Q38" s="300"/>
      <c r="R38" s="639"/>
      <c r="S38" s="578"/>
      <c r="AA38" s="158">
        <f>IF(AE36,D31,"")</f>
      </c>
      <c r="AB38" s="1080"/>
      <c r="AC38" s="1001"/>
      <c r="AD38" s="1002"/>
      <c r="AE38" s="1000"/>
    </row>
    <row r="39" spans="1:31" s="184" customFormat="1" ht="9" customHeight="1" thickBot="1">
      <c r="A39" s="1381"/>
      <c r="B39" s="1383"/>
      <c r="C39" s="1373"/>
      <c r="D39" s="306"/>
      <c r="E39" s="307"/>
      <c r="F39" s="308"/>
      <c r="G39" s="309"/>
      <c r="H39" s="523"/>
      <c r="I39" s="636"/>
      <c r="J39" s="1404"/>
      <c r="K39" s="1405"/>
      <c r="L39" s="1405"/>
      <c r="M39" s="310"/>
      <c r="N39" s="300"/>
      <c r="O39" s="300"/>
      <c r="P39" s="313"/>
      <c r="Q39" s="300"/>
      <c r="R39" s="639"/>
      <c r="S39" s="578"/>
      <c r="AA39" s="159" t="s">
        <v>2</v>
      </c>
      <c r="AB39" s="1080"/>
      <c r="AC39" s="1001"/>
      <c r="AD39" s="1002"/>
      <c r="AE39" s="1000"/>
    </row>
    <row r="40" spans="1:31" s="184" customFormat="1" ht="9" customHeight="1">
      <c r="A40" s="1408"/>
      <c r="B40" s="1411"/>
      <c r="C40" s="1371"/>
      <c r="D40" s="1361"/>
      <c r="E40" s="293"/>
      <c r="F40" s="1361"/>
      <c r="G40" s="309"/>
      <c r="H40" s="523"/>
      <c r="I40" s="636"/>
      <c r="J40" s="1402"/>
      <c r="K40" s="1403"/>
      <c r="L40" s="1403"/>
      <c r="M40" s="310"/>
      <c r="N40" s="300"/>
      <c r="O40" s="300"/>
      <c r="P40" s="313"/>
      <c r="Q40" s="300"/>
      <c r="R40" s="639"/>
      <c r="S40" s="578"/>
      <c r="AA40" s="160">
        <f>IF(AE36,D32,"")</f>
      </c>
      <c r="AB40" s="1080"/>
      <c r="AC40" s="1001"/>
      <c r="AD40" s="1002"/>
      <c r="AE40" s="1000"/>
    </row>
    <row r="41" spans="1:31" s="184" customFormat="1" ht="9" customHeight="1" thickBot="1">
      <c r="A41" s="1409"/>
      <c r="B41" s="1412"/>
      <c r="C41" s="1368"/>
      <c r="D41" s="1362"/>
      <c r="E41" s="297"/>
      <c r="F41" s="1362"/>
      <c r="G41" s="309"/>
      <c r="H41" s="523"/>
      <c r="I41" s="636"/>
      <c r="J41" s="637"/>
      <c r="K41" s="1406"/>
      <c r="L41" s="1406"/>
      <c r="M41" s="312"/>
      <c r="N41" s="300"/>
      <c r="O41" s="300"/>
      <c r="P41" s="313"/>
      <c r="Q41" s="300"/>
      <c r="R41" s="639"/>
      <c r="S41" s="578"/>
      <c r="AA41" s="162">
        <f>IF(AE36,D33,"")</f>
      </c>
      <c r="AB41" s="1080"/>
      <c r="AC41" s="1001"/>
      <c r="AD41" s="1002"/>
      <c r="AE41" s="1000"/>
    </row>
    <row r="42" spans="1:31" s="184" customFormat="1" ht="9" customHeight="1">
      <c r="A42" s="1384"/>
      <c r="B42" s="1386"/>
      <c r="C42" s="1374"/>
      <c r="D42" s="292"/>
      <c r="E42" s="293"/>
      <c r="F42" s="294"/>
      <c r="G42" s="1358"/>
      <c r="H42" s="1359"/>
      <c r="I42" s="1360"/>
      <c r="J42" s="299"/>
      <c r="K42" s="305"/>
      <c r="L42" s="305"/>
      <c r="M42" s="312"/>
      <c r="N42" s="300"/>
      <c r="O42" s="300"/>
      <c r="P42" s="313"/>
      <c r="Q42" s="300"/>
      <c r="R42" s="639"/>
      <c r="S42" s="578"/>
      <c r="AA42" s="163">
        <v>4</v>
      </c>
      <c r="AB42" s="1080"/>
      <c r="AC42" s="1001"/>
      <c r="AD42" s="1002"/>
      <c r="AE42" s="1000"/>
    </row>
    <row r="43" spans="1:31" s="184" customFormat="1" ht="9" customHeight="1">
      <c r="A43" s="1385"/>
      <c r="B43" s="1387"/>
      <c r="C43" s="1375"/>
      <c r="D43" s="296"/>
      <c r="E43" s="297"/>
      <c r="F43" s="298"/>
      <c r="G43" s="1355"/>
      <c r="H43" s="1356"/>
      <c r="I43" s="1357"/>
      <c r="J43" s="299"/>
      <c r="K43" s="635"/>
      <c r="L43" s="635"/>
      <c r="M43" s="313"/>
      <c r="N43" s="300"/>
      <c r="O43" s="300"/>
      <c r="P43" s="313"/>
      <c r="Q43" s="300"/>
      <c r="R43" s="639"/>
      <c r="S43" s="522"/>
      <c r="AA43" s="156" t="s">
        <v>3</v>
      </c>
      <c r="AB43" s="1080">
        <v>5</v>
      </c>
      <c r="AC43" s="1001">
        <v>38</v>
      </c>
      <c r="AD43" s="1002">
        <v>7</v>
      </c>
      <c r="AE43" s="1000" t="b">
        <v>0</v>
      </c>
    </row>
    <row r="44" spans="1:31" s="184" customFormat="1" ht="9" customHeight="1">
      <c r="A44" s="1410"/>
      <c r="B44" s="1382"/>
      <c r="C44" s="1372"/>
      <c r="D44" s="302"/>
      <c r="E44" s="303"/>
      <c r="F44" s="304"/>
      <c r="G44" s="341"/>
      <c r="H44" s="1348"/>
      <c r="I44" s="1348"/>
      <c r="J44" s="305"/>
      <c r="K44" s="635"/>
      <c r="L44" s="635"/>
      <c r="M44" s="313"/>
      <c r="N44" s="300"/>
      <c r="O44" s="300"/>
      <c r="P44" s="313"/>
      <c r="Q44" s="300"/>
      <c r="R44" s="639"/>
      <c r="S44" s="580"/>
      <c r="AA44" s="157">
        <f>IF(AE43,D36,"")</f>
      </c>
      <c r="AB44" s="1080"/>
      <c r="AC44" s="1001"/>
      <c r="AD44" s="1002"/>
      <c r="AE44" s="1000"/>
    </row>
    <row r="45" spans="1:31" s="184" customFormat="1" ht="9" customHeight="1" thickBot="1">
      <c r="A45" s="1385"/>
      <c r="B45" s="1383"/>
      <c r="C45" s="1373"/>
      <c r="D45" s="306"/>
      <c r="E45" s="307"/>
      <c r="F45" s="308"/>
      <c r="G45" s="314"/>
      <c r="H45" s="523"/>
      <c r="I45" s="523"/>
      <c r="J45" s="299"/>
      <c r="K45" s="635"/>
      <c r="L45" s="635"/>
      <c r="M45" s="1350"/>
      <c r="N45" s="1344"/>
      <c r="O45" s="1344"/>
      <c r="P45" s="313"/>
      <c r="Q45" s="300"/>
      <c r="R45" s="639"/>
      <c r="S45" s="580"/>
      <c r="AA45" s="158">
        <f>IF(AE43,D37,"")</f>
      </c>
      <c r="AB45" s="1080"/>
      <c r="AC45" s="1001"/>
      <c r="AD45" s="1002"/>
      <c r="AE45" s="1000"/>
    </row>
    <row r="46" spans="1:31" s="184" customFormat="1" ht="9" customHeight="1">
      <c r="A46" s="1408"/>
      <c r="B46" s="1411"/>
      <c r="C46" s="1371"/>
      <c r="D46" s="1361"/>
      <c r="E46" s="293"/>
      <c r="F46" s="1361"/>
      <c r="G46" s="309"/>
      <c r="H46" s="523"/>
      <c r="I46" s="523"/>
      <c r="J46" s="299"/>
      <c r="K46" s="635"/>
      <c r="L46" s="635"/>
      <c r="M46" s="1351"/>
      <c r="N46" s="1346"/>
      <c r="O46" s="1346"/>
      <c r="P46" s="313"/>
      <c r="Q46" s="310"/>
      <c r="R46" s="640"/>
      <c r="S46" s="580"/>
      <c r="AA46" s="159" t="s">
        <v>2</v>
      </c>
      <c r="AB46" s="1080"/>
      <c r="AC46" s="1001"/>
      <c r="AD46" s="1002"/>
      <c r="AE46" s="1000"/>
    </row>
    <row r="47" spans="1:31" s="184" customFormat="1" ht="9" customHeight="1" thickBot="1">
      <c r="A47" s="1409"/>
      <c r="B47" s="1412"/>
      <c r="C47" s="1368"/>
      <c r="D47" s="1362"/>
      <c r="E47" s="297"/>
      <c r="F47" s="1362"/>
      <c r="G47" s="309"/>
      <c r="H47" s="523"/>
      <c r="I47" s="523"/>
      <c r="J47" s="305"/>
      <c r="K47" s="635"/>
      <c r="L47" s="635"/>
      <c r="M47" s="638"/>
      <c r="N47" s="1348"/>
      <c r="O47" s="1348"/>
      <c r="P47" s="310"/>
      <c r="Q47" s="310"/>
      <c r="R47" s="640"/>
      <c r="S47" s="522"/>
      <c r="AA47" s="160">
        <f>IF(AE43,D38,"")</f>
      </c>
      <c r="AB47" s="1080"/>
      <c r="AC47" s="1001"/>
      <c r="AD47" s="1002"/>
      <c r="AE47" s="1000"/>
    </row>
    <row r="48" spans="1:31" s="184" customFormat="1" ht="9" customHeight="1">
      <c r="A48" s="1384"/>
      <c r="B48" s="1386"/>
      <c r="C48" s="1374"/>
      <c r="D48" s="292"/>
      <c r="E48" s="293"/>
      <c r="F48" s="294"/>
      <c r="G48" s="1358"/>
      <c r="H48" s="1359"/>
      <c r="I48" s="1359"/>
      <c r="J48" s="315"/>
      <c r="K48" s="635"/>
      <c r="L48" s="635"/>
      <c r="M48" s="313"/>
      <c r="N48" s="300"/>
      <c r="O48" s="300"/>
      <c r="P48" s="300"/>
      <c r="Q48" s="300"/>
      <c r="R48" s="639"/>
      <c r="S48" s="578"/>
      <c r="AA48" s="162">
        <f>IF(AE43,D39,"")</f>
      </c>
      <c r="AB48" s="1080"/>
      <c r="AC48" s="1001"/>
      <c r="AD48" s="1002"/>
      <c r="AE48" s="1000"/>
    </row>
    <row r="49" spans="1:31" s="184" customFormat="1" ht="9" customHeight="1">
      <c r="A49" s="1385"/>
      <c r="B49" s="1387"/>
      <c r="C49" s="1375"/>
      <c r="D49" s="296"/>
      <c r="E49" s="297"/>
      <c r="F49" s="298"/>
      <c r="G49" s="1355"/>
      <c r="H49" s="1356"/>
      <c r="I49" s="1356"/>
      <c r="J49" s="299"/>
      <c r="K49" s="305"/>
      <c r="L49" s="305"/>
      <c r="M49" s="312"/>
      <c r="N49" s="300"/>
      <c r="O49" s="300"/>
      <c r="P49" s="300"/>
      <c r="Q49" s="300"/>
      <c r="R49" s="639"/>
      <c r="S49" s="578"/>
      <c r="AA49" s="163">
        <v>5</v>
      </c>
      <c r="AB49" s="1080"/>
      <c r="AC49" s="1001"/>
      <c r="AD49" s="1002"/>
      <c r="AE49" s="1000"/>
    </row>
    <row r="50" spans="1:31" s="184" customFormat="1" ht="9" customHeight="1">
      <c r="A50" s="1380"/>
      <c r="B50" s="1382"/>
      <c r="C50" s="1372"/>
      <c r="D50" s="302"/>
      <c r="E50" s="303"/>
      <c r="F50" s="304"/>
      <c r="G50" s="341"/>
      <c r="H50" s="1348"/>
      <c r="I50" s="1349"/>
      <c r="J50" s="305"/>
      <c r="K50" s="305"/>
      <c r="L50" s="305"/>
      <c r="M50" s="312"/>
      <c r="N50" s="300"/>
      <c r="O50" s="300"/>
      <c r="P50" s="300"/>
      <c r="Q50" s="300"/>
      <c r="R50" s="639"/>
      <c r="S50" s="578"/>
      <c r="AA50" s="156" t="s">
        <v>3</v>
      </c>
      <c r="AB50" s="1080">
        <v>6</v>
      </c>
      <c r="AC50" s="1001">
        <v>44</v>
      </c>
      <c r="AD50" s="1002">
        <v>7</v>
      </c>
      <c r="AE50" s="1000" t="b">
        <v>0</v>
      </c>
    </row>
    <row r="51" spans="1:31" s="184" customFormat="1" ht="9" customHeight="1" thickBot="1">
      <c r="A51" s="1381"/>
      <c r="B51" s="1383"/>
      <c r="C51" s="1373"/>
      <c r="D51" s="306"/>
      <c r="E51" s="307"/>
      <c r="F51" s="308"/>
      <c r="G51" s="309"/>
      <c r="H51" s="523"/>
      <c r="I51" s="636"/>
      <c r="J51" s="1404"/>
      <c r="K51" s="1405"/>
      <c r="L51" s="1405"/>
      <c r="M51" s="312"/>
      <c r="N51" s="300"/>
      <c r="O51" s="300"/>
      <c r="P51" s="300"/>
      <c r="Q51" s="300"/>
      <c r="R51" s="639"/>
      <c r="S51" s="578"/>
      <c r="AA51" s="157">
        <f>IF(AE50,D42,"")</f>
      </c>
      <c r="AB51" s="1080"/>
      <c r="AC51" s="1001"/>
      <c r="AD51" s="1002"/>
      <c r="AE51" s="1000"/>
    </row>
    <row r="52" spans="1:31" s="184" customFormat="1" ht="9" customHeight="1">
      <c r="A52" s="1408"/>
      <c r="B52" s="1411"/>
      <c r="C52" s="1371"/>
      <c r="D52" s="1361"/>
      <c r="E52" s="293"/>
      <c r="F52" s="1361"/>
      <c r="G52" s="309"/>
      <c r="H52" s="523"/>
      <c r="I52" s="636"/>
      <c r="J52" s="1414"/>
      <c r="K52" s="1343"/>
      <c r="L52" s="1343"/>
      <c r="M52" s="312"/>
      <c r="N52" s="300"/>
      <c r="O52" s="300"/>
      <c r="P52" s="300"/>
      <c r="Q52" s="300"/>
      <c r="R52" s="639"/>
      <c r="S52" s="578"/>
      <c r="AA52" s="158">
        <f>IF(AE50,D43,"")</f>
      </c>
      <c r="AB52" s="1080"/>
      <c r="AC52" s="1001"/>
      <c r="AD52" s="1002"/>
      <c r="AE52" s="1000"/>
    </row>
    <row r="53" spans="1:31" s="184" customFormat="1" ht="9" customHeight="1" thickBot="1">
      <c r="A53" s="1409"/>
      <c r="B53" s="1412"/>
      <c r="C53" s="1368"/>
      <c r="D53" s="1407"/>
      <c r="E53" s="297"/>
      <c r="F53" s="1362"/>
      <c r="G53" s="309"/>
      <c r="H53" s="523"/>
      <c r="I53" s="636"/>
      <c r="J53" s="637"/>
      <c r="K53" s="1413"/>
      <c r="L53" s="1413"/>
      <c r="M53" s="310"/>
      <c r="N53" s="310"/>
      <c r="O53" s="310"/>
      <c r="P53" s="310"/>
      <c r="Q53" s="300"/>
      <c r="R53" s="639"/>
      <c r="S53" s="578"/>
      <c r="AA53" s="159" t="s">
        <v>2</v>
      </c>
      <c r="AB53" s="1080"/>
      <c r="AC53" s="1001"/>
      <c r="AD53" s="1002"/>
      <c r="AE53" s="1000"/>
    </row>
    <row r="54" spans="1:31" s="184" customFormat="1" ht="9" customHeight="1">
      <c r="A54" s="1384"/>
      <c r="B54" s="1386"/>
      <c r="C54" s="1374"/>
      <c r="D54" s="292"/>
      <c r="E54" s="293"/>
      <c r="F54" s="294"/>
      <c r="G54" s="1358"/>
      <c r="H54" s="1359"/>
      <c r="I54" s="1360"/>
      <c r="J54" s="299"/>
      <c r="K54" s="635"/>
      <c r="L54" s="635"/>
      <c r="M54" s="310"/>
      <c r="N54" s="310"/>
      <c r="O54" s="310"/>
      <c r="P54" s="310"/>
      <c r="Q54" s="300"/>
      <c r="R54" s="639"/>
      <c r="S54" s="578"/>
      <c r="AA54" s="160">
        <f>IF(AE50,D44,"")</f>
      </c>
      <c r="AB54" s="1080"/>
      <c r="AC54" s="1001"/>
      <c r="AD54" s="1002"/>
      <c r="AE54" s="1000"/>
    </row>
    <row r="55" spans="1:31" s="184" customFormat="1" ht="9" customHeight="1">
      <c r="A55" s="1385"/>
      <c r="B55" s="1387"/>
      <c r="C55" s="1375"/>
      <c r="D55" s="296"/>
      <c r="E55" s="297"/>
      <c r="F55" s="298"/>
      <c r="G55" s="1355"/>
      <c r="H55" s="1356"/>
      <c r="I55" s="1357"/>
      <c r="J55" s="299"/>
      <c r="K55" s="635"/>
      <c r="L55" s="635"/>
      <c r="M55" s="300"/>
      <c r="N55" s="300"/>
      <c r="O55" s="300"/>
      <c r="P55" s="300"/>
      <c r="Q55" s="300"/>
      <c r="R55" s="639"/>
      <c r="S55" s="578"/>
      <c r="AA55" s="162">
        <f>IF(AE50,D45,"")</f>
      </c>
      <c r="AB55" s="1080"/>
      <c r="AC55" s="1001"/>
      <c r="AD55" s="1002"/>
      <c r="AE55" s="1000"/>
    </row>
    <row r="56" spans="1:31" s="184" customFormat="1" ht="9" customHeight="1">
      <c r="A56" s="1380"/>
      <c r="B56" s="1382"/>
      <c r="C56" s="1372"/>
      <c r="D56" s="302"/>
      <c r="E56" s="303"/>
      <c r="F56" s="304"/>
      <c r="G56" s="341"/>
      <c r="H56" s="1348"/>
      <c r="I56" s="1348"/>
      <c r="J56" s="316"/>
      <c r="K56" s="635"/>
      <c r="L56" s="635"/>
      <c r="M56" s="300"/>
      <c r="N56" s="300"/>
      <c r="O56" s="300"/>
      <c r="P56" s="300"/>
      <c r="Q56" s="300"/>
      <c r="R56" s="639"/>
      <c r="S56" s="578"/>
      <c r="AA56" s="163">
        <v>6</v>
      </c>
      <c r="AB56" s="1080"/>
      <c r="AC56" s="1001"/>
      <c r="AD56" s="1002"/>
      <c r="AE56" s="1000"/>
    </row>
    <row r="57" spans="1:31" s="184" customFormat="1" ht="9" customHeight="1" thickBot="1">
      <c r="A57" s="1381"/>
      <c r="B57" s="1383"/>
      <c r="C57" s="1373"/>
      <c r="D57" s="306"/>
      <c r="E57" s="307"/>
      <c r="F57" s="308"/>
      <c r="G57" s="314"/>
      <c r="H57" s="523"/>
      <c r="I57" s="523"/>
      <c r="J57" s="299"/>
      <c r="K57" s="305"/>
      <c r="L57" s="305"/>
      <c r="M57" s="310"/>
      <c r="N57" s="300"/>
      <c r="O57" s="300"/>
      <c r="P57" s="300"/>
      <c r="Q57" s="1344"/>
      <c r="R57" s="1345"/>
      <c r="S57" s="522"/>
      <c r="AA57" s="156" t="s">
        <v>3</v>
      </c>
      <c r="AB57" s="1080">
        <v>7</v>
      </c>
      <c r="AC57" s="1001">
        <v>50</v>
      </c>
      <c r="AD57" s="1002">
        <v>7</v>
      </c>
      <c r="AE57" s="1000" t="b">
        <v>0</v>
      </c>
    </row>
    <row r="58" spans="1:31" s="184" customFormat="1" ht="9" customHeight="1">
      <c r="A58" s="311"/>
      <c r="B58" s="317"/>
      <c r="C58" s="318"/>
      <c r="D58" s="293"/>
      <c r="E58" s="293"/>
      <c r="F58" s="293"/>
      <c r="G58" s="309"/>
      <c r="H58" s="523"/>
      <c r="I58" s="523"/>
      <c r="J58" s="299"/>
      <c r="K58" s="305"/>
      <c r="L58" s="305"/>
      <c r="M58" s="310"/>
      <c r="N58" s="300"/>
      <c r="O58" s="300"/>
      <c r="P58" s="300"/>
      <c r="Q58" s="1346"/>
      <c r="R58" s="1347"/>
      <c r="S58" s="522"/>
      <c r="AA58" s="157">
        <f>IF(AE57,D48,"")</f>
      </c>
      <c r="AB58" s="1080"/>
      <c r="AC58" s="1001"/>
      <c r="AD58" s="1002"/>
      <c r="AE58" s="1000"/>
    </row>
    <row r="59" spans="1:31" s="184" customFormat="1" ht="9" customHeight="1" thickBot="1">
      <c r="A59" s="319"/>
      <c r="B59" s="320"/>
      <c r="C59" s="321"/>
      <c r="D59" s="307"/>
      <c r="E59" s="307"/>
      <c r="F59" s="307"/>
      <c r="G59" s="309"/>
      <c r="H59" s="523"/>
      <c r="I59" s="523"/>
      <c r="J59" s="299"/>
      <c r="K59" s="305"/>
      <c r="L59" s="305"/>
      <c r="M59" s="310"/>
      <c r="N59" s="300"/>
      <c r="O59" s="300"/>
      <c r="P59" s="641"/>
      <c r="Q59" s="1348"/>
      <c r="R59" s="1349"/>
      <c r="S59" s="522"/>
      <c r="AA59" s="158">
        <f>IF(AE57,D49,"")</f>
      </c>
      <c r="AB59" s="1080"/>
      <c r="AC59" s="1001"/>
      <c r="AD59" s="1002"/>
      <c r="AE59" s="1000"/>
    </row>
    <row r="60" spans="1:31" s="194" customFormat="1" ht="9" customHeight="1">
      <c r="A60" s="1384"/>
      <c r="B60" s="1386"/>
      <c r="C60" s="1374"/>
      <c r="D60" s="292"/>
      <c r="E60" s="293"/>
      <c r="F60" s="294"/>
      <c r="G60" s="1358"/>
      <c r="H60" s="1359"/>
      <c r="I60" s="1359"/>
      <c r="J60" s="315"/>
      <c r="K60" s="634"/>
      <c r="L60" s="634"/>
      <c r="M60" s="322"/>
      <c r="N60" s="322"/>
      <c r="O60" s="322"/>
      <c r="P60" s="322"/>
      <c r="Q60" s="322"/>
      <c r="R60" s="642"/>
      <c r="S60" s="569"/>
      <c r="AA60" s="159" t="s">
        <v>2</v>
      </c>
      <c r="AB60" s="1080"/>
      <c r="AC60" s="1001"/>
      <c r="AD60" s="1002"/>
      <c r="AE60" s="1000"/>
    </row>
    <row r="61" spans="1:31" s="184" customFormat="1" ht="9" customHeight="1">
      <c r="A61" s="1385"/>
      <c r="B61" s="1387"/>
      <c r="C61" s="1375"/>
      <c r="D61" s="296"/>
      <c r="E61" s="297"/>
      <c r="F61" s="298"/>
      <c r="G61" s="1355"/>
      <c r="H61" s="1356"/>
      <c r="I61" s="1356"/>
      <c r="J61" s="299"/>
      <c r="K61" s="635"/>
      <c r="L61" s="635"/>
      <c r="M61" s="300"/>
      <c r="N61" s="300"/>
      <c r="O61" s="300"/>
      <c r="P61" s="300"/>
      <c r="Q61" s="300"/>
      <c r="R61" s="639"/>
      <c r="S61" s="578"/>
      <c r="AA61" s="160">
        <f>IF(AE57,D50,"")</f>
      </c>
      <c r="AB61" s="1080"/>
      <c r="AC61" s="1001"/>
      <c r="AD61" s="1002"/>
      <c r="AE61" s="1000"/>
    </row>
    <row r="62" spans="1:31" s="184" customFormat="1" ht="9" customHeight="1">
      <c r="A62" s="1380"/>
      <c r="B62" s="1382"/>
      <c r="C62" s="1372"/>
      <c r="D62" s="302"/>
      <c r="E62" s="303"/>
      <c r="F62" s="304"/>
      <c r="G62" s="341"/>
      <c r="H62" s="1348"/>
      <c r="I62" s="1349"/>
      <c r="J62" s="305"/>
      <c r="K62" s="635"/>
      <c r="L62" s="635"/>
      <c r="M62" s="300"/>
      <c r="N62" s="300"/>
      <c r="O62" s="300"/>
      <c r="P62" s="300"/>
      <c r="Q62" s="300"/>
      <c r="R62" s="639"/>
      <c r="S62" s="578"/>
      <c r="AA62" s="162">
        <f>IF(AE57,D51,"")</f>
      </c>
      <c r="AB62" s="1080"/>
      <c r="AC62" s="1001"/>
      <c r="AD62" s="1002"/>
      <c r="AE62" s="1000"/>
    </row>
    <row r="63" spans="1:31" s="184" customFormat="1" ht="9" customHeight="1" thickBot="1">
      <c r="A63" s="1381"/>
      <c r="B63" s="1383"/>
      <c r="C63" s="1373"/>
      <c r="D63" s="306"/>
      <c r="E63" s="307"/>
      <c r="F63" s="308"/>
      <c r="G63" s="309"/>
      <c r="H63" s="523"/>
      <c r="I63" s="636"/>
      <c r="J63" s="1404"/>
      <c r="K63" s="1405"/>
      <c r="L63" s="1405"/>
      <c r="M63" s="310"/>
      <c r="N63" s="300"/>
      <c r="O63" s="300"/>
      <c r="P63" s="300"/>
      <c r="Q63" s="300"/>
      <c r="R63" s="639"/>
      <c r="S63" s="578"/>
      <c r="AA63" s="163">
        <v>7</v>
      </c>
      <c r="AB63" s="1080"/>
      <c r="AC63" s="1001"/>
      <c r="AD63" s="1002"/>
      <c r="AE63" s="1000"/>
    </row>
    <row r="64" spans="1:31" s="184" customFormat="1" ht="9" customHeight="1">
      <c r="A64" s="1408"/>
      <c r="B64" s="1411"/>
      <c r="C64" s="1371"/>
      <c r="D64" s="1361"/>
      <c r="E64" s="293"/>
      <c r="F64" s="1361"/>
      <c r="G64" s="309"/>
      <c r="H64" s="523"/>
      <c r="I64" s="636"/>
      <c r="J64" s="1402"/>
      <c r="K64" s="1403"/>
      <c r="L64" s="1403"/>
      <c r="M64" s="310"/>
      <c r="N64" s="300"/>
      <c r="O64" s="300"/>
      <c r="P64" s="300"/>
      <c r="Q64" s="300"/>
      <c r="R64" s="639"/>
      <c r="S64" s="578"/>
      <c r="AA64" s="156" t="s">
        <v>3</v>
      </c>
      <c r="AB64" s="1080">
        <v>8</v>
      </c>
      <c r="AC64" s="1001">
        <v>56</v>
      </c>
      <c r="AD64" s="1002">
        <v>7</v>
      </c>
      <c r="AE64" s="1000" t="b">
        <v>0</v>
      </c>
    </row>
    <row r="65" spans="1:31" s="184" customFormat="1" ht="9" customHeight="1" thickBot="1">
      <c r="A65" s="1409"/>
      <c r="B65" s="1412"/>
      <c r="C65" s="1368"/>
      <c r="D65" s="1362"/>
      <c r="E65" s="297"/>
      <c r="F65" s="1362"/>
      <c r="G65" s="309"/>
      <c r="H65" s="523"/>
      <c r="I65" s="636"/>
      <c r="J65" s="637"/>
      <c r="K65" s="1406"/>
      <c r="L65" s="1406"/>
      <c r="M65" s="312"/>
      <c r="N65" s="300"/>
      <c r="O65" s="300"/>
      <c r="P65" s="300"/>
      <c r="Q65" s="300"/>
      <c r="R65" s="639"/>
      <c r="S65" s="578"/>
      <c r="AA65" s="157">
        <f>IF(AE64,D54,"")</f>
      </c>
      <c r="AB65" s="1080"/>
      <c r="AC65" s="1001"/>
      <c r="AD65" s="1002"/>
      <c r="AE65" s="1000"/>
    </row>
    <row r="66" spans="1:31" s="184" customFormat="1" ht="9" customHeight="1">
      <c r="A66" s="1384"/>
      <c r="B66" s="1386"/>
      <c r="C66" s="1374"/>
      <c r="D66" s="292"/>
      <c r="E66" s="293"/>
      <c r="F66" s="294"/>
      <c r="G66" s="1358"/>
      <c r="H66" s="1359"/>
      <c r="I66" s="1360"/>
      <c r="J66" s="299"/>
      <c r="K66" s="305"/>
      <c r="L66" s="305"/>
      <c r="M66" s="312"/>
      <c r="N66" s="300"/>
      <c r="O66" s="300"/>
      <c r="P66" s="300"/>
      <c r="Q66" s="300"/>
      <c r="R66" s="639"/>
      <c r="S66" s="578"/>
      <c r="AA66" s="158">
        <f>IF(AE64,D55,"")</f>
      </c>
      <c r="AB66" s="1080"/>
      <c r="AC66" s="1001"/>
      <c r="AD66" s="1002"/>
      <c r="AE66" s="1000"/>
    </row>
    <row r="67" spans="1:31" s="184" customFormat="1" ht="9" customHeight="1">
      <c r="A67" s="1385"/>
      <c r="B67" s="1387"/>
      <c r="C67" s="1375"/>
      <c r="D67" s="296"/>
      <c r="E67" s="297"/>
      <c r="F67" s="298"/>
      <c r="G67" s="1355"/>
      <c r="H67" s="1356"/>
      <c r="I67" s="1357"/>
      <c r="J67" s="299"/>
      <c r="K67" s="635"/>
      <c r="L67" s="635"/>
      <c r="M67" s="313"/>
      <c r="N67" s="300"/>
      <c r="O67" s="300"/>
      <c r="P67" s="300"/>
      <c r="Q67" s="300"/>
      <c r="R67" s="639"/>
      <c r="S67" s="578"/>
      <c r="AA67" s="159" t="s">
        <v>2</v>
      </c>
      <c r="AB67" s="1080"/>
      <c r="AC67" s="1001"/>
      <c r="AD67" s="1002"/>
      <c r="AE67" s="1000"/>
    </row>
    <row r="68" spans="1:31" s="184" customFormat="1" ht="9" customHeight="1">
      <c r="A68" s="1380"/>
      <c r="B68" s="1382"/>
      <c r="C68" s="1372"/>
      <c r="D68" s="302"/>
      <c r="E68" s="303"/>
      <c r="F68" s="304"/>
      <c r="G68" s="341"/>
      <c r="H68" s="1348"/>
      <c r="I68" s="1348"/>
      <c r="J68" s="305"/>
      <c r="K68" s="635"/>
      <c r="L68" s="635"/>
      <c r="M68" s="313"/>
      <c r="N68" s="1417"/>
      <c r="O68" s="1417"/>
      <c r="P68" s="300"/>
      <c r="Q68" s="300"/>
      <c r="R68" s="639"/>
      <c r="S68" s="578"/>
      <c r="AA68" s="160">
        <f>IF(AE64,D56,"")</f>
      </c>
      <c r="AB68" s="1080"/>
      <c r="AC68" s="1001"/>
      <c r="AD68" s="1002"/>
      <c r="AE68" s="1000"/>
    </row>
    <row r="69" spans="1:31" s="184" customFormat="1" ht="9" customHeight="1" thickBot="1">
      <c r="A69" s="1381"/>
      <c r="B69" s="1383"/>
      <c r="C69" s="1373"/>
      <c r="D69" s="306"/>
      <c r="E69" s="307"/>
      <c r="F69" s="308"/>
      <c r="G69" s="314"/>
      <c r="H69" s="523"/>
      <c r="I69" s="523"/>
      <c r="J69" s="299"/>
      <c r="K69" s="635"/>
      <c r="L69" s="635"/>
      <c r="M69" s="1350"/>
      <c r="N69" s="1344"/>
      <c r="O69" s="1344"/>
      <c r="P69" s="300"/>
      <c r="Q69" s="300"/>
      <c r="R69" s="639"/>
      <c r="S69" s="578"/>
      <c r="AA69" s="162">
        <f>IF(AE64,D57,"")</f>
      </c>
      <c r="AB69" s="1080"/>
      <c r="AC69" s="1001"/>
      <c r="AD69" s="1002"/>
      <c r="AE69" s="1000"/>
    </row>
    <row r="70" spans="1:31" s="184" customFormat="1" ht="9" customHeight="1">
      <c r="A70" s="1408"/>
      <c r="B70" s="1411"/>
      <c r="C70" s="1371"/>
      <c r="D70" s="1361"/>
      <c r="E70" s="293"/>
      <c r="F70" s="1361"/>
      <c r="G70" s="309"/>
      <c r="H70" s="523"/>
      <c r="I70" s="523"/>
      <c r="J70" s="299"/>
      <c r="K70" s="635"/>
      <c r="L70" s="635"/>
      <c r="M70" s="1351"/>
      <c r="N70" s="1346"/>
      <c r="O70" s="1346"/>
      <c r="P70" s="300"/>
      <c r="Q70" s="300"/>
      <c r="R70" s="639"/>
      <c r="S70" s="578"/>
      <c r="AA70" s="163">
        <v>8</v>
      </c>
      <c r="AB70" s="1080"/>
      <c r="AC70" s="1001"/>
      <c r="AD70" s="1002"/>
      <c r="AE70" s="1000"/>
    </row>
    <row r="71" spans="1:31" s="184" customFormat="1" ht="9" customHeight="1" thickBot="1">
      <c r="A71" s="1409"/>
      <c r="B71" s="1412"/>
      <c r="C71" s="1368"/>
      <c r="D71" s="1362"/>
      <c r="E71" s="297"/>
      <c r="F71" s="1362"/>
      <c r="G71" s="309"/>
      <c r="H71" s="523"/>
      <c r="I71" s="523"/>
      <c r="J71" s="305"/>
      <c r="K71" s="635"/>
      <c r="L71" s="635"/>
      <c r="M71" s="638"/>
      <c r="N71" s="1348"/>
      <c r="O71" s="1348"/>
      <c r="P71" s="312"/>
      <c r="Q71" s="300"/>
      <c r="R71" s="639"/>
      <c r="S71" s="578"/>
      <c r="AA71" s="156" t="s">
        <v>3</v>
      </c>
      <c r="AB71" s="1080">
        <v>9</v>
      </c>
      <c r="AC71" s="1001">
        <v>62</v>
      </c>
      <c r="AD71" s="1002">
        <v>7</v>
      </c>
      <c r="AE71" s="1000" t="b">
        <v>0</v>
      </c>
    </row>
    <row r="72" spans="1:31" s="184" customFormat="1" ht="9" customHeight="1">
      <c r="A72" s="1384"/>
      <c r="B72" s="1386"/>
      <c r="C72" s="1374"/>
      <c r="D72" s="292"/>
      <c r="E72" s="293"/>
      <c r="F72" s="294"/>
      <c r="G72" s="1358"/>
      <c r="H72" s="1359"/>
      <c r="I72" s="1359"/>
      <c r="J72" s="315"/>
      <c r="K72" s="635"/>
      <c r="L72" s="635"/>
      <c r="M72" s="313"/>
      <c r="N72" s="300"/>
      <c r="O72" s="300"/>
      <c r="P72" s="313"/>
      <c r="Q72" s="300"/>
      <c r="R72" s="639"/>
      <c r="S72" s="578"/>
      <c r="AA72" s="157">
        <f>IF(AE71,D60,"")</f>
      </c>
      <c r="AB72" s="1080"/>
      <c r="AC72" s="1001"/>
      <c r="AD72" s="1002"/>
      <c r="AE72" s="1000"/>
    </row>
    <row r="73" spans="1:31" s="184" customFormat="1" ht="9" customHeight="1">
      <c r="A73" s="1385"/>
      <c r="B73" s="1387"/>
      <c r="C73" s="1375"/>
      <c r="D73" s="296"/>
      <c r="E73" s="297"/>
      <c r="F73" s="298"/>
      <c r="G73" s="1355"/>
      <c r="H73" s="1356"/>
      <c r="I73" s="1356"/>
      <c r="J73" s="299"/>
      <c r="K73" s="305"/>
      <c r="L73" s="305"/>
      <c r="M73" s="312"/>
      <c r="N73" s="300"/>
      <c r="O73" s="300"/>
      <c r="P73" s="313"/>
      <c r="Q73" s="300"/>
      <c r="R73" s="639"/>
      <c r="S73" s="578"/>
      <c r="AA73" s="158">
        <f>IF(AE71,D61,"")</f>
      </c>
      <c r="AB73" s="1080"/>
      <c r="AC73" s="1001"/>
      <c r="AD73" s="1002"/>
      <c r="AE73" s="1000"/>
    </row>
    <row r="74" spans="1:31" s="184" customFormat="1" ht="9" customHeight="1">
      <c r="A74" s="1380"/>
      <c r="B74" s="1382"/>
      <c r="C74" s="1372"/>
      <c r="D74" s="302"/>
      <c r="E74" s="303"/>
      <c r="F74" s="304"/>
      <c r="G74" s="341"/>
      <c r="H74" s="1348"/>
      <c r="I74" s="1349"/>
      <c r="J74" s="305"/>
      <c r="K74" s="305"/>
      <c r="L74" s="305"/>
      <c r="M74" s="312"/>
      <c r="N74" s="300"/>
      <c r="O74" s="300"/>
      <c r="P74" s="313"/>
      <c r="Q74" s="300"/>
      <c r="R74" s="639"/>
      <c r="S74" s="578"/>
      <c r="AA74" s="159" t="s">
        <v>2</v>
      </c>
      <c r="AB74" s="1080"/>
      <c r="AC74" s="1001"/>
      <c r="AD74" s="1002"/>
      <c r="AE74" s="1000"/>
    </row>
    <row r="75" spans="1:31" s="184" customFormat="1" ht="9" customHeight="1" thickBot="1">
      <c r="A75" s="1381"/>
      <c r="B75" s="1383"/>
      <c r="C75" s="1373"/>
      <c r="D75" s="306"/>
      <c r="E75" s="307"/>
      <c r="F75" s="308"/>
      <c r="G75" s="309"/>
      <c r="H75" s="523"/>
      <c r="I75" s="636"/>
      <c r="J75" s="1404"/>
      <c r="K75" s="1405"/>
      <c r="L75" s="1405"/>
      <c r="M75" s="312"/>
      <c r="N75" s="300"/>
      <c r="O75" s="300"/>
      <c r="P75" s="313"/>
      <c r="Q75" s="300"/>
      <c r="R75" s="639"/>
      <c r="S75" s="578"/>
      <c r="AA75" s="160">
        <f>IF(AE71,D62,"")</f>
      </c>
      <c r="AB75" s="1080"/>
      <c r="AC75" s="1001"/>
      <c r="AD75" s="1002"/>
      <c r="AE75" s="1000"/>
    </row>
    <row r="76" spans="1:31" s="184" customFormat="1" ht="9" customHeight="1">
      <c r="A76" s="1408"/>
      <c r="B76" s="1411"/>
      <c r="C76" s="1371"/>
      <c r="D76" s="1361"/>
      <c r="E76" s="293"/>
      <c r="F76" s="1361"/>
      <c r="G76" s="309"/>
      <c r="H76" s="523"/>
      <c r="I76" s="636"/>
      <c r="J76" s="1414"/>
      <c r="K76" s="1343"/>
      <c r="L76" s="1343"/>
      <c r="M76" s="312"/>
      <c r="N76" s="300"/>
      <c r="O76" s="300"/>
      <c r="P76" s="313"/>
      <c r="Q76" s="300"/>
      <c r="R76" s="639"/>
      <c r="S76" s="578"/>
      <c r="AA76" s="162">
        <f>IF(AE71,D63,"")</f>
      </c>
      <c r="AB76" s="1080"/>
      <c r="AC76" s="1001"/>
      <c r="AD76" s="1002"/>
      <c r="AE76" s="1000"/>
    </row>
    <row r="77" spans="1:31" s="184" customFormat="1" ht="9" customHeight="1" thickBot="1">
      <c r="A77" s="1409"/>
      <c r="B77" s="1412"/>
      <c r="C77" s="1368"/>
      <c r="D77" s="1362"/>
      <c r="E77" s="297"/>
      <c r="F77" s="1362"/>
      <c r="G77" s="309"/>
      <c r="H77" s="523"/>
      <c r="I77" s="636"/>
      <c r="J77" s="637"/>
      <c r="K77" s="1413"/>
      <c r="L77" s="1413"/>
      <c r="M77" s="310"/>
      <c r="N77" s="300"/>
      <c r="O77" s="300"/>
      <c r="P77" s="313"/>
      <c r="Q77" s="310"/>
      <c r="R77" s="640"/>
      <c r="S77" s="578"/>
      <c r="AA77" s="163">
        <v>9</v>
      </c>
      <c r="AB77" s="1080"/>
      <c r="AC77" s="1001"/>
      <c r="AD77" s="1002"/>
      <c r="AE77" s="1000"/>
    </row>
    <row r="78" spans="1:31" s="184" customFormat="1" ht="9" customHeight="1">
      <c r="A78" s="1384"/>
      <c r="B78" s="1386"/>
      <c r="C78" s="1374"/>
      <c r="D78" s="292"/>
      <c r="E78" s="293"/>
      <c r="F78" s="294"/>
      <c r="G78" s="1358"/>
      <c r="H78" s="1359"/>
      <c r="I78" s="1360"/>
      <c r="J78" s="299"/>
      <c r="K78" s="635"/>
      <c r="L78" s="635"/>
      <c r="M78" s="300"/>
      <c r="N78" s="300"/>
      <c r="O78" s="300"/>
      <c r="P78" s="313"/>
      <c r="Q78" s="310"/>
      <c r="R78" s="640"/>
      <c r="S78" s="578"/>
      <c r="AA78" s="156" t="s">
        <v>3</v>
      </c>
      <c r="AB78" s="1080">
        <v>10</v>
      </c>
      <c r="AC78" s="1001">
        <v>68</v>
      </c>
      <c r="AD78" s="1002">
        <v>7</v>
      </c>
      <c r="AE78" s="1000" t="b">
        <v>0</v>
      </c>
    </row>
    <row r="79" spans="1:31" s="184" customFormat="1" ht="9" customHeight="1">
      <c r="A79" s="1385"/>
      <c r="B79" s="1387"/>
      <c r="C79" s="1375"/>
      <c r="D79" s="296"/>
      <c r="E79" s="297"/>
      <c r="F79" s="298"/>
      <c r="G79" s="1355"/>
      <c r="H79" s="1356"/>
      <c r="I79" s="1357"/>
      <c r="J79" s="299"/>
      <c r="K79" s="635"/>
      <c r="L79" s="635"/>
      <c r="M79" s="300"/>
      <c r="N79" s="300"/>
      <c r="O79" s="300"/>
      <c r="P79" s="313"/>
      <c r="Q79" s="300"/>
      <c r="R79" s="639"/>
      <c r="S79" s="578"/>
      <c r="AA79" s="157">
        <f>IF(AE78,D66,"")</f>
      </c>
      <c r="AB79" s="1080"/>
      <c r="AC79" s="1001"/>
      <c r="AD79" s="1002"/>
      <c r="AE79" s="1000"/>
    </row>
    <row r="80" spans="1:31" s="184" customFormat="1" ht="9" customHeight="1">
      <c r="A80" s="1380"/>
      <c r="B80" s="1382"/>
      <c r="C80" s="1372"/>
      <c r="D80" s="302"/>
      <c r="E80" s="303"/>
      <c r="F80" s="304"/>
      <c r="G80" s="341"/>
      <c r="H80" s="1348"/>
      <c r="I80" s="1348"/>
      <c r="J80" s="305"/>
      <c r="K80" s="635"/>
      <c r="L80" s="635"/>
      <c r="M80" s="300"/>
      <c r="N80" s="300"/>
      <c r="O80" s="300"/>
      <c r="P80" s="313"/>
      <c r="Q80" s="300"/>
      <c r="R80" s="639"/>
      <c r="S80" s="578"/>
      <c r="AA80" s="158">
        <f>IF(AE78,D67,"")</f>
      </c>
      <c r="AB80" s="1080"/>
      <c r="AC80" s="1001"/>
      <c r="AD80" s="1002"/>
      <c r="AE80" s="1000"/>
    </row>
    <row r="81" spans="1:31" s="184" customFormat="1" ht="9" customHeight="1" thickBot="1">
      <c r="A81" s="1381"/>
      <c r="B81" s="1383"/>
      <c r="C81" s="1373"/>
      <c r="D81" s="306"/>
      <c r="E81" s="307"/>
      <c r="F81" s="308"/>
      <c r="G81" s="314"/>
      <c r="H81" s="523"/>
      <c r="I81" s="523"/>
      <c r="J81" s="299"/>
      <c r="K81" s="305"/>
      <c r="L81" s="305"/>
      <c r="M81" s="310"/>
      <c r="N81" s="300"/>
      <c r="O81" s="300"/>
      <c r="P81" s="1350"/>
      <c r="Q81" s="1344"/>
      <c r="R81" s="1345"/>
      <c r="S81" s="578"/>
      <c r="AA81" s="159" t="s">
        <v>2</v>
      </c>
      <c r="AB81" s="1080"/>
      <c r="AC81" s="1001"/>
      <c r="AD81" s="1002"/>
      <c r="AE81" s="1000"/>
    </row>
    <row r="82" spans="1:31" s="184" customFormat="1" ht="9" customHeight="1">
      <c r="A82" s="1408"/>
      <c r="B82" s="1411"/>
      <c r="C82" s="1371"/>
      <c r="D82" s="1361"/>
      <c r="E82" s="293"/>
      <c r="F82" s="1361"/>
      <c r="G82" s="309"/>
      <c r="H82" s="523"/>
      <c r="I82" s="523"/>
      <c r="J82" s="299"/>
      <c r="K82" s="305"/>
      <c r="L82" s="305"/>
      <c r="M82" s="310"/>
      <c r="N82" s="300"/>
      <c r="O82" s="300"/>
      <c r="P82" s="1351"/>
      <c r="Q82" s="1346"/>
      <c r="R82" s="1347"/>
      <c r="S82" s="578"/>
      <c r="AA82" s="160">
        <f>IF(AE78,D68,"")</f>
      </c>
      <c r="AB82" s="1080"/>
      <c r="AC82" s="1001"/>
      <c r="AD82" s="1002"/>
      <c r="AE82" s="1000"/>
    </row>
    <row r="83" spans="1:31" s="184" customFormat="1" ht="9" customHeight="1" thickBot="1">
      <c r="A83" s="1409"/>
      <c r="B83" s="1412"/>
      <c r="C83" s="1368"/>
      <c r="D83" s="1362"/>
      <c r="E83" s="297"/>
      <c r="F83" s="1362"/>
      <c r="G83" s="309"/>
      <c r="H83" s="523"/>
      <c r="I83" s="523"/>
      <c r="J83" s="305"/>
      <c r="K83" s="635"/>
      <c r="L83" s="635"/>
      <c r="M83" s="300"/>
      <c r="N83" s="300"/>
      <c r="O83" s="300"/>
      <c r="P83" s="638"/>
      <c r="Q83" s="1348"/>
      <c r="R83" s="1348"/>
      <c r="S83" s="578"/>
      <c r="AA83" s="162">
        <f>IF(AE78,D69,"")</f>
      </c>
      <c r="AB83" s="1080"/>
      <c r="AC83" s="1001"/>
      <c r="AD83" s="1002"/>
      <c r="AE83" s="1000"/>
    </row>
    <row r="84" spans="1:31" s="184" customFormat="1" ht="9" customHeight="1">
      <c r="A84" s="1384"/>
      <c r="B84" s="1386"/>
      <c r="C84" s="1374"/>
      <c r="D84" s="292"/>
      <c r="E84" s="293"/>
      <c r="F84" s="294"/>
      <c r="G84" s="1358"/>
      <c r="H84" s="1359"/>
      <c r="I84" s="1359"/>
      <c r="J84" s="315"/>
      <c r="K84" s="635"/>
      <c r="L84" s="635"/>
      <c r="M84" s="300"/>
      <c r="N84" s="300"/>
      <c r="O84" s="300"/>
      <c r="P84" s="313"/>
      <c r="Q84" s="300"/>
      <c r="R84" s="300"/>
      <c r="S84" s="578"/>
      <c r="AA84" s="163">
        <v>10</v>
      </c>
      <c r="AB84" s="1080"/>
      <c r="AC84" s="1001"/>
      <c r="AD84" s="1002"/>
      <c r="AE84" s="1000"/>
    </row>
    <row r="85" spans="1:31" s="184" customFormat="1" ht="9" customHeight="1">
      <c r="A85" s="1385"/>
      <c r="B85" s="1387"/>
      <c r="C85" s="1375"/>
      <c r="D85" s="296"/>
      <c r="E85" s="297"/>
      <c r="F85" s="298"/>
      <c r="G85" s="1355"/>
      <c r="H85" s="1356"/>
      <c r="I85" s="1356"/>
      <c r="J85" s="299"/>
      <c r="K85" s="635"/>
      <c r="L85" s="635"/>
      <c r="M85" s="300"/>
      <c r="N85" s="310"/>
      <c r="O85" s="310"/>
      <c r="P85" s="312"/>
      <c r="Q85" s="300"/>
      <c r="R85" s="300"/>
      <c r="S85" s="578"/>
      <c r="AA85" s="156" t="s">
        <v>3</v>
      </c>
      <c r="AB85" s="1080">
        <v>11</v>
      </c>
      <c r="AC85" s="1001">
        <v>74</v>
      </c>
      <c r="AD85" s="1002">
        <v>7</v>
      </c>
      <c r="AE85" s="1000" t="b">
        <v>0</v>
      </c>
    </row>
    <row r="86" spans="1:31" s="184" customFormat="1" ht="9" customHeight="1">
      <c r="A86" s="1380"/>
      <c r="B86" s="1382"/>
      <c r="C86" s="1372"/>
      <c r="D86" s="302"/>
      <c r="E86" s="303"/>
      <c r="F86" s="304"/>
      <c r="G86" s="341"/>
      <c r="H86" s="1348"/>
      <c r="I86" s="1349"/>
      <c r="J86" s="305"/>
      <c r="K86" s="635"/>
      <c r="L86" s="635"/>
      <c r="M86" s="300"/>
      <c r="N86" s="310"/>
      <c r="O86" s="310"/>
      <c r="P86" s="312"/>
      <c r="Q86" s="300"/>
      <c r="R86" s="300"/>
      <c r="S86" s="578"/>
      <c r="AA86" s="157">
        <f>IF(AE85,D72,"")</f>
      </c>
      <c r="AB86" s="1080"/>
      <c r="AC86" s="1001"/>
      <c r="AD86" s="1002"/>
      <c r="AE86" s="1000"/>
    </row>
    <row r="87" spans="1:31" s="184" customFormat="1" ht="9" customHeight="1" thickBot="1">
      <c r="A87" s="1381"/>
      <c r="B87" s="1383"/>
      <c r="C87" s="1373"/>
      <c r="D87" s="306"/>
      <c r="E87" s="307"/>
      <c r="F87" s="308"/>
      <c r="G87" s="309"/>
      <c r="H87" s="523"/>
      <c r="I87" s="636"/>
      <c r="J87" s="1404"/>
      <c r="K87" s="1405"/>
      <c r="L87" s="1405"/>
      <c r="M87" s="310"/>
      <c r="N87" s="300"/>
      <c r="O87" s="300"/>
      <c r="P87" s="313"/>
      <c r="Q87" s="300"/>
      <c r="R87" s="300"/>
      <c r="S87" s="578"/>
      <c r="AA87" s="158">
        <f>IF(AE85,D73,"")</f>
      </c>
      <c r="AB87" s="1080"/>
      <c r="AC87" s="1001"/>
      <c r="AD87" s="1002"/>
      <c r="AE87" s="1000"/>
    </row>
    <row r="88" spans="1:31" s="184" customFormat="1" ht="9" customHeight="1">
      <c r="A88" s="1408"/>
      <c r="B88" s="1411"/>
      <c r="C88" s="1371"/>
      <c r="D88" s="1361"/>
      <c r="E88" s="293"/>
      <c r="F88" s="1361"/>
      <c r="G88" s="309"/>
      <c r="H88" s="523"/>
      <c r="I88" s="636"/>
      <c r="J88" s="1402"/>
      <c r="K88" s="1403"/>
      <c r="L88" s="1403"/>
      <c r="M88" s="310"/>
      <c r="N88" s="300"/>
      <c r="O88" s="300"/>
      <c r="P88" s="313"/>
      <c r="Q88" s="300"/>
      <c r="R88" s="300"/>
      <c r="S88" s="578"/>
      <c r="AA88" s="159" t="s">
        <v>2</v>
      </c>
      <c r="AB88" s="1080"/>
      <c r="AC88" s="1001"/>
      <c r="AD88" s="1002"/>
      <c r="AE88" s="1000"/>
    </row>
    <row r="89" spans="1:31" s="184" customFormat="1" ht="9" customHeight="1" thickBot="1">
      <c r="A89" s="1409"/>
      <c r="B89" s="1412"/>
      <c r="C89" s="1368"/>
      <c r="D89" s="1362"/>
      <c r="E89" s="297"/>
      <c r="F89" s="1362"/>
      <c r="G89" s="309"/>
      <c r="H89" s="523"/>
      <c r="I89" s="636"/>
      <c r="J89" s="637"/>
      <c r="K89" s="1406"/>
      <c r="L89" s="1406"/>
      <c r="M89" s="312"/>
      <c r="N89" s="300"/>
      <c r="O89" s="300"/>
      <c r="P89" s="313"/>
      <c r="Q89" s="300"/>
      <c r="R89" s="300"/>
      <c r="S89" s="578"/>
      <c r="AA89" s="160">
        <f>IF(AE85,D74,"")</f>
      </c>
      <c r="AB89" s="1080"/>
      <c r="AC89" s="1001"/>
      <c r="AD89" s="1002"/>
      <c r="AE89" s="1000"/>
    </row>
    <row r="90" spans="1:31" s="184" customFormat="1" ht="9" customHeight="1">
      <c r="A90" s="1384"/>
      <c r="B90" s="1386"/>
      <c r="C90" s="1374"/>
      <c r="D90" s="292"/>
      <c r="E90" s="293"/>
      <c r="F90" s="294"/>
      <c r="G90" s="1358"/>
      <c r="H90" s="1359"/>
      <c r="I90" s="1360"/>
      <c r="J90" s="299"/>
      <c r="K90" s="305"/>
      <c r="L90" s="305"/>
      <c r="M90" s="312"/>
      <c r="N90" s="300"/>
      <c r="O90" s="300"/>
      <c r="P90" s="313"/>
      <c r="Q90" s="300"/>
      <c r="R90" s="300"/>
      <c r="S90" s="578"/>
      <c r="AA90" s="162">
        <f>IF(AE85,D75,"")</f>
      </c>
      <c r="AB90" s="1080"/>
      <c r="AC90" s="1001"/>
      <c r="AD90" s="1002"/>
      <c r="AE90" s="1000"/>
    </row>
    <row r="91" spans="1:31" s="184" customFormat="1" ht="9" customHeight="1">
      <c r="A91" s="1385"/>
      <c r="B91" s="1387"/>
      <c r="C91" s="1375"/>
      <c r="D91" s="296"/>
      <c r="E91" s="297"/>
      <c r="F91" s="298"/>
      <c r="G91" s="1355"/>
      <c r="H91" s="1356"/>
      <c r="I91" s="1357"/>
      <c r="J91" s="299"/>
      <c r="K91" s="635"/>
      <c r="L91" s="635"/>
      <c r="M91" s="313"/>
      <c r="N91" s="300"/>
      <c r="O91" s="300"/>
      <c r="P91" s="313"/>
      <c r="Q91" s="300"/>
      <c r="R91" s="300"/>
      <c r="S91" s="522"/>
      <c r="AA91" s="163">
        <v>11</v>
      </c>
      <c r="AB91" s="1080"/>
      <c r="AC91" s="1001"/>
      <c r="AD91" s="1002"/>
      <c r="AE91" s="1000"/>
    </row>
    <row r="92" spans="1:31" s="184" customFormat="1" ht="9" customHeight="1">
      <c r="A92" s="1410"/>
      <c r="B92" s="1382"/>
      <c r="C92" s="1372"/>
      <c r="D92" s="302"/>
      <c r="E92" s="303"/>
      <c r="F92" s="304"/>
      <c r="G92" s="341"/>
      <c r="H92" s="1348"/>
      <c r="I92" s="1348"/>
      <c r="J92" s="305"/>
      <c r="K92" s="635"/>
      <c r="L92" s="635"/>
      <c r="M92" s="313"/>
      <c r="N92" s="300"/>
      <c r="O92" s="300"/>
      <c r="P92" s="313"/>
      <c r="Q92" s="300"/>
      <c r="R92" s="300"/>
      <c r="S92" s="580"/>
      <c r="AA92" s="156" t="s">
        <v>3</v>
      </c>
      <c r="AB92" s="1080">
        <v>12</v>
      </c>
      <c r="AC92" s="1001">
        <v>80</v>
      </c>
      <c r="AD92" s="1002">
        <v>7</v>
      </c>
      <c r="AE92" s="1000" t="b">
        <v>0</v>
      </c>
    </row>
    <row r="93" spans="1:31" s="184" customFormat="1" ht="9" customHeight="1" thickBot="1">
      <c r="A93" s="1385"/>
      <c r="B93" s="1383"/>
      <c r="C93" s="1373"/>
      <c r="D93" s="306"/>
      <c r="E93" s="307"/>
      <c r="F93" s="308"/>
      <c r="G93" s="314"/>
      <c r="H93" s="523"/>
      <c r="I93" s="523"/>
      <c r="J93" s="299"/>
      <c r="K93" s="635"/>
      <c r="L93" s="635"/>
      <c r="M93" s="1350"/>
      <c r="N93" s="1344"/>
      <c r="O93" s="1344"/>
      <c r="P93" s="313"/>
      <c r="Q93" s="300"/>
      <c r="R93" s="300"/>
      <c r="S93" s="580"/>
      <c r="AA93" s="157">
        <f>IF(AE92,D78,"")</f>
      </c>
      <c r="AB93" s="1080"/>
      <c r="AC93" s="1001"/>
      <c r="AD93" s="1002"/>
      <c r="AE93" s="1000"/>
    </row>
    <row r="94" spans="1:31" s="184" customFormat="1" ht="9" customHeight="1">
      <c r="A94" s="1408"/>
      <c r="B94" s="1411"/>
      <c r="C94" s="1371"/>
      <c r="D94" s="1361"/>
      <c r="E94" s="293"/>
      <c r="F94" s="1361"/>
      <c r="G94" s="309"/>
      <c r="H94" s="523"/>
      <c r="I94" s="523"/>
      <c r="J94" s="299"/>
      <c r="K94" s="635"/>
      <c r="L94" s="635"/>
      <c r="M94" s="1351"/>
      <c r="N94" s="1346"/>
      <c r="O94" s="1346"/>
      <c r="P94" s="313"/>
      <c r="Q94" s="310"/>
      <c r="R94" s="310"/>
      <c r="S94" s="580"/>
      <c r="AA94" s="158">
        <f>IF(AE92,D79,"")</f>
      </c>
      <c r="AB94" s="1080"/>
      <c r="AC94" s="1001"/>
      <c r="AD94" s="1002"/>
      <c r="AE94" s="1000"/>
    </row>
    <row r="95" spans="1:31" s="184" customFormat="1" ht="9" customHeight="1" thickBot="1">
      <c r="A95" s="1409"/>
      <c r="B95" s="1412"/>
      <c r="C95" s="1368"/>
      <c r="D95" s="1362"/>
      <c r="E95" s="297"/>
      <c r="F95" s="1362"/>
      <c r="G95" s="309"/>
      <c r="H95" s="523"/>
      <c r="I95" s="523"/>
      <c r="J95" s="305"/>
      <c r="K95" s="635"/>
      <c r="L95" s="635"/>
      <c r="M95" s="638"/>
      <c r="N95" s="1348"/>
      <c r="O95" s="1348"/>
      <c r="P95" s="310"/>
      <c r="Q95" s="310"/>
      <c r="R95" s="310"/>
      <c r="S95" s="522"/>
      <c r="AA95" s="159" t="s">
        <v>2</v>
      </c>
      <c r="AB95" s="1080"/>
      <c r="AC95" s="1001"/>
      <c r="AD95" s="1002"/>
      <c r="AE95" s="1000"/>
    </row>
    <row r="96" spans="1:31" s="184" customFormat="1" ht="9" customHeight="1">
      <c r="A96" s="1384"/>
      <c r="B96" s="1386"/>
      <c r="C96" s="1374"/>
      <c r="D96" s="292"/>
      <c r="E96" s="293"/>
      <c r="F96" s="294"/>
      <c r="G96" s="1358"/>
      <c r="H96" s="1359"/>
      <c r="I96" s="1359"/>
      <c r="J96" s="315"/>
      <c r="K96" s="635"/>
      <c r="L96" s="635"/>
      <c r="M96" s="313"/>
      <c r="N96" s="300"/>
      <c r="O96" s="300"/>
      <c r="P96" s="300"/>
      <c r="Q96" s="300"/>
      <c r="R96" s="300"/>
      <c r="S96" s="578"/>
      <c r="AA96" s="160">
        <f>IF(AE92,D80,"")</f>
      </c>
      <c r="AB96" s="1080"/>
      <c r="AC96" s="1001"/>
      <c r="AD96" s="1002"/>
      <c r="AE96" s="1000"/>
    </row>
    <row r="97" spans="1:31" s="184" customFormat="1" ht="9" customHeight="1">
      <c r="A97" s="1385"/>
      <c r="B97" s="1387"/>
      <c r="C97" s="1375"/>
      <c r="D97" s="296"/>
      <c r="E97" s="297"/>
      <c r="F97" s="298"/>
      <c r="G97" s="1355"/>
      <c r="H97" s="1356"/>
      <c r="I97" s="1356"/>
      <c r="J97" s="299"/>
      <c r="K97" s="305"/>
      <c r="L97" s="305"/>
      <c r="M97" s="312"/>
      <c r="N97" s="300"/>
      <c r="O97" s="300"/>
      <c r="P97" s="270"/>
      <c r="Q97" s="270"/>
      <c r="R97" s="270"/>
      <c r="S97" s="578"/>
      <c r="AA97" s="162">
        <f>IF(AE92,D81,"")</f>
      </c>
      <c r="AB97" s="1080"/>
      <c r="AC97" s="1001"/>
      <c r="AD97" s="1002"/>
      <c r="AE97" s="1000"/>
    </row>
    <row r="98" spans="1:31" s="184" customFormat="1" ht="9" customHeight="1">
      <c r="A98" s="1380"/>
      <c r="B98" s="1382"/>
      <c r="C98" s="1372"/>
      <c r="D98" s="302"/>
      <c r="E98" s="303"/>
      <c r="F98" s="304"/>
      <c r="G98" s="341"/>
      <c r="H98" s="1348"/>
      <c r="I98" s="1349"/>
      <c r="J98" s="305"/>
      <c r="K98" s="305"/>
      <c r="L98" s="305"/>
      <c r="M98" s="312"/>
      <c r="N98" s="300"/>
      <c r="O98" s="300"/>
      <c r="P98" s="270"/>
      <c r="Q98" s="270"/>
      <c r="R98" s="270"/>
      <c r="S98" s="578"/>
      <c r="AA98" s="163">
        <v>12</v>
      </c>
      <c r="AB98" s="1080"/>
      <c r="AC98" s="1001"/>
      <c r="AD98" s="1002"/>
      <c r="AE98" s="1000"/>
    </row>
    <row r="99" spans="1:31" s="184" customFormat="1" ht="9" customHeight="1" thickBot="1">
      <c r="A99" s="1381"/>
      <c r="B99" s="1383"/>
      <c r="C99" s="1373"/>
      <c r="D99" s="306"/>
      <c r="E99" s="307"/>
      <c r="F99" s="308"/>
      <c r="G99" s="309"/>
      <c r="H99" s="523"/>
      <c r="I99" s="636"/>
      <c r="J99" s="1404"/>
      <c r="K99" s="1405"/>
      <c r="L99" s="1405"/>
      <c r="M99" s="312"/>
      <c r="N99" s="300"/>
      <c r="O99" s="300"/>
      <c r="P99" s="270"/>
      <c r="Q99" s="270"/>
      <c r="R99" s="270"/>
      <c r="S99" s="578"/>
      <c r="AA99" s="156" t="s">
        <v>3</v>
      </c>
      <c r="AB99" s="1080">
        <v>13</v>
      </c>
      <c r="AC99" s="1001">
        <v>86</v>
      </c>
      <c r="AD99" s="1002">
        <v>7</v>
      </c>
      <c r="AE99" s="1000" t="b">
        <v>0</v>
      </c>
    </row>
    <row r="100" spans="1:31" s="184" customFormat="1" ht="9" customHeight="1">
      <c r="A100" s="1408"/>
      <c r="B100" s="1411"/>
      <c r="C100" s="1371"/>
      <c r="D100" s="1361"/>
      <c r="E100" s="293"/>
      <c r="F100" s="1361"/>
      <c r="G100" s="309"/>
      <c r="H100" s="523"/>
      <c r="I100" s="636"/>
      <c r="J100" s="1414"/>
      <c r="K100" s="1343"/>
      <c r="L100" s="1343"/>
      <c r="M100" s="312"/>
      <c r="N100" s="300"/>
      <c r="O100" s="300"/>
      <c r="P100" s="270"/>
      <c r="Q100" s="270"/>
      <c r="R100" s="270"/>
      <c r="S100" s="578"/>
      <c r="AA100" s="157">
        <f>IF(AE99,D84,"")</f>
      </c>
      <c r="AB100" s="1080"/>
      <c r="AC100" s="1001"/>
      <c r="AD100" s="1002"/>
      <c r="AE100" s="1000"/>
    </row>
    <row r="101" spans="1:31" s="184" customFormat="1" ht="9" customHeight="1" thickBot="1">
      <c r="A101" s="1409"/>
      <c r="B101" s="1412"/>
      <c r="C101" s="1368"/>
      <c r="D101" s="1362"/>
      <c r="E101" s="297"/>
      <c r="F101" s="1362"/>
      <c r="G101" s="309"/>
      <c r="H101" s="523"/>
      <c r="I101" s="636"/>
      <c r="J101" s="637"/>
      <c r="K101" s="1413"/>
      <c r="L101" s="1413"/>
      <c r="M101" s="310"/>
      <c r="N101" s="310"/>
      <c r="O101" s="310"/>
      <c r="P101" s="161"/>
      <c r="Q101" s="270"/>
      <c r="R101" s="270"/>
      <c r="S101" s="578"/>
      <c r="AA101" s="158">
        <f>IF(AE99,D85,"")</f>
      </c>
      <c r="AB101" s="1080"/>
      <c r="AC101" s="1001"/>
      <c r="AD101" s="1002"/>
      <c r="AE101" s="1000"/>
    </row>
    <row r="102" spans="1:31" s="184" customFormat="1" ht="9" customHeight="1" thickBot="1">
      <c r="A102" s="1384"/>
      <c r="B102" s="1386"/>
      <c r="C102" s="1374"/>
      <c r="D102" s="292"/>
      <c r="E102" s="293"/>
      <c r="F102" s="294"/>
      <c r="G102" s="1358"/>
      <c r="H102" s="1359"/>
      <c r="I102" s="1360"/>
      <c r="J102" s="299"/>
      <c r="K102" s="635"/>
      <c r="L102" s="635"/>
      <c r="M102" s="161"/>
      <c r="N102" s="270"/>
      <c r="O102" s="270"/>
      <c r="P102" s="270"/>
      <c r="Q102" s="270"/>
      <c r="R102" s="270"/>
      <c r="S102" s="578"/>
      <c r="AA102" s="159" t="s">
        <v>2</v>
      </c>
      <c r="AB102" s="1080"/>
      <c r="AC102" s="1001"/>
      <c r="AD102" s="1002"/>
      <c r="AE102" s="1000"/>
    </row>
    <row r="103" spans="1:31" s="184" customFormat="1" ht="9" customHeight="1">
      <c r="A103" s="1385"/>
      <c r="B103" s="1387"/>
      <c r="C103" s="1375"/>
      <c r="D103" s="296"/>
      <c r="E103" s="297"/>
      <c r="F103" s="298"/>
      <c r="G103" s="1355"/>
      <c r="H103" s="1356"/>
      <c r="I103" s="1357"/>
      <c r="J103" s="299"/>
      <c r="K103" s="635"/>
      <c r="L103" s="643"/>
      <c r="M103" s="644"/>
      <c r="N103" s="1423"/>
      <c r="O103" s="1426"/>
      <c r="P103" s="1427"/>
      <c r="Q103" s="1428"/>
      <c r="R103" s="1435"/>
      <c r="S103" s="644"/>
      <c r="AA103" s="160">
        <f>IF(AE99,D86,"")</f>
      </c>
      <c r="AB103" s="1080"/>
      <c r="AC103" s="1001"/>
      <c r="AD103" s="1002"/>
      <c r="AE103" s="1000"/>
    </row>
    <row r="104" spans="1:31" s="184" customFormat="1" ht="9" customHeight="1">
      <c r="A104" s="1380"/>
      <c r="B104" s="1382"/>
      <c r="C104" s="1372"/>
      <c r="D104" s="302"/>
      <c r="E104" s="303"/>
      <c r="F104" s="304"/>
      <c r="G104" s="341"/>
      <c r="H104" s="1348"/>
      <c r="I104" s="1348"/>
      <c r="J104" s="316"/>
      <c r="K104" s="635"/>
      <c r="L104" s="643"/>
      <c r="M104" s="644"/>
      <c r="N104" s="1424"/>
      <c r="O104" s="1429"/>
      <c r="P104" s="1430"/>
      <c r="Q104" s="1431"/>
      <c r="R104" s="1436"/>
      <c r="S104" s="644"/>
      <c r="AA104" s="162">
        <f>IF(AE99,D87,"")</f>
      </c>
      <c r="AB104" s="1080"/>
      <c r="AC104" s="1001"/>
      <c r="AD104" s="1002"/>
      <c r="AE104" s="1000"/>
    </row>
    <row r="105" spans="1:31" s="184" customFormat="1" ht="9" customHeight="1" thickBot="1">
      <c r="A105" s="1381"/>
      <c r="B105" s="1383"/>
      <c r="C105" s="1373"/>
      <c r="D105" s="306"/>
      <c r="E105" s="307"/>
      <c r="F105" s="308"/>
      <c r="G105" s="314"/>
      <c r="H105" s="523"/>
      <c r="I105" s="523"/>
      <c r="J105" s="299"/>
      <c r="K105" s="305"/>
      <c r="L105" s="643"/>
      <c r="M105" s="644"/>
      <c r="N105" s="1425"/>
      <c r="O105" s="1432"/>
      <c r="P105" s="1433"/>
      <c r="Q105" s="1434"/>
      <c r="R105" s="1437"/>
      <c r="S105" s="644"/>
      <c r="AA105" s="163">
        <v>13</v>
      </c>
      <c r="AB105" s="1080"/>
      <c r="AC105" s="1001"/>
      <c r="AD105" s="1002"/>
      <c r="AE105" s="1000"/>
    </row>
    <row r="106" spans="4:31" ht="9" customHeight="1">
      <c r="D106" s="645"/>
      <c r="E106" s="299"/>
      <c r="F106" s="299"/>
      <c r="G106" s="300"/>
      <c r="H106" s="300"/>
      <c r="I106" s="300"/>
      <c r="J106" s="299"/>
      <c r="K106" s="646"/>
      <c r="L106" s="647"/>
      <c r="M106" s="566"/>
      <c r="N106" s="1333"/>
      <c r="O106" s="1337"/>
      <c r="P106" s="1338"/>
      <c r="Q106" s="1339"/>
      <c r="R106" s="1331"/>
      <c r="S106" s="205"/>
      <c r="AA106" s="156" t="s">
        <v>3</v>
      </c>
      <c r="AB106" s="1080">
        <v>14</v>
      </c>
      <c r="AC106" s="1001">
        <v>92</v>
      </c>
      <c r="AD106" s="1002">
        <v>7</v>
      </c>
      <c r="AE106" s="1000" t="b">
        <v>0</v>
      </c>
    </row>
    <row r="107" spans="4:31" ht="9" customHeight="1">
      <c r="D107" s="1405"/>
      <c r="E107" s="1405"/>
      <c r="F107" s="1405"/>
      <c r="G107" s="648"/>
      <c r="H107" s="300"/>
      <c r="I107" s="300"/>
      <c r="J107" s="299"/>
      <c r="K107" s="646"/>
      <c r="L107" s="647"/>
      <c r="M107" s="566"/>
      <c r="N107" s="1334"/>
      <c r="O107" s="1340"/>
      <c r="P107" s="1341"/>
      <c r="Q107" s="1342"/>
      <c r="R107" s="1332"/>
      <c r="S107" s="205"/>
      <c r="AA107" s="157">
        <f>IF(AE106,D90,"")</f>
      </c>
      <c r="AB107" s="1080"/>
      <c r="AC107" s="1001"/>
      <c r="AD107" s="1002"/>
      <c r="AE107" s="1000"/>
    </row>
    <row r="108" spans="2:31" ht="9" customHeight="1">
      <c r="B108" s="323"/>
      <c r="C108" s="324"/>
      <c r="D108" s="1343"/>
      <c r="E108" s="1343"/>
      <c r="F108" s="1343"/>
      <c r="G108" s="325"/>
      <c r="H108" s="1364"/>
      <c r="I108" s="1364"/>
      <c r="J108" s="649"/>
      <c r="K108" s="650"/>
      <c r="L108" s="647"/>
      <c r="M108" s="566"/>
      <c r="N108" s="1333"/>
      <c r="O108" s="1337"/>
      <c r="P108" s="1338"/>
      <c r="Q108" s="1339"/>
      <c r="R108" s="1331"/>
      <c r="S108" s="205"/>
      <c r="AA108" s="158">
        <f>IF(AE106,D91,"")</f>
      </c>
      <c r="AB108" s="1080"/>
      <c r="AC108" s="1001"/>
      <c r="AD108" s="1002"/>
      <c r="AE108" s="1000"/>
    </row>
    <row r="109" spans="2:31" ht="9" customHeight="1">
      <c r="B109" s="192"/>
      <c r="C109" s="208"/>
      <c r="D109" s="326"/>
      <c r="E109" s="326"/>
      <c r="F109" s="326"/>
      <c r="G109" s="1350"/>
      <c r="H109" s="1344"/>
      <c r="I109" s="1344"/>
      <c r="J109" s="327"/>
      <c r="K109" s="584"/>
      <c r="L109" s="205"/>
      <c r="M109" s="566"/>
      <c r="N109" s="1334"/>
      <c r="O109" s="1340"/>
      <c r="P109" s="1341"/>
      <c r="Q109" s="1342"/>
      <c r="R109" s="1332"/>
      <c r="S109" s="205"/>
      <c r="AA109" s="159" t="s">
        <v>2</v>
      </c>
      <c r="AB109" s="1080"/>
      <c r="AC109" s="1001"/>
      <c r="AD109" s="1002"/>
      <c r="AE109" s="1000"/>
    </row>
    <row r="110" spans="4:31" ht="9" customHeight="1">
      <c r="D110" s="326"/>
      <c r="E110" s="326"/>
      <c r="F110" s="326"/>
      <c r="G110" s="1351"/>
      <c r="H110" s="1346"/>
      <c r="I110" s="1346"/>
      <c r="J110" s="327"/>
      <c r="K110" s="651"/>
      <c r="L110" s="200"/>
      <c r="M110" s="566"/>
      <c r="N110" s="1333"/>
      <c r="O110" s="1337"/>
      <c r="P110" s="1338"/>
      <c r="Q110" s="1339"/>
      <c r="R110" s="1331"/>
      <c r="S110" s="205"/>
      <c r="AA110" s="160">
        <f>IF(AE106,D92,"")</f>
      </c>
      <c r="AB110" s="1080"/>
      <c r="AC110" s="1001"/>
      <c r="AD110" s="1002"/>
      <c r="AE110" s="1000"/>
    </row>
    <row r="111" spans="4:31" ht="9" customHeight="1">
      <c r="D111" s="1335"/>
      <c r="E111" s="1335"/>
      <c r="F111" s="1336"/>
      <c r="G111" s="638"/>
      <c r="H111" s="1354"/>
      <c r="I111" s="1354"/>
      <c r="J111" s="328"/>
      <c r="K111" s="651"/>
      <c r="L111" s="200"/>
      <c r="M111" s="566"/>
      <c r="N111" s="1334"/>
      <c r="O111" s="1340"/>
      <c r="P111" s="1341"/>
      <c r="Q111" s="1342"/>
      <c r="R111" s="1332"/>
      <c r="S111" s="205"/>
      <c r="AA111" s="162">
        <f>IF(AE106,D93,"")</f>
      </c>
      <c r="AB111" s="1080"/>
      <c r="AC111" s="1001"/>
      <c r="AD111" s="1002"/>
      <c r="AE111" s="1000"/>
    </row>
    <row r="112" spans="1:31" ht="9" customHeight="1">
      <c r="A112" s="185"/>
      <c r="D112" s="1352"/>
      <c r="E112" s="1352"/>
      <c r="F112" s="1353"/>
      <c r="G112" s="329"/>
      <c r="H112" s="652"/>
      <c r="I112" s="653"/>
      <c r="J112" s="654"/>
      <c r="K112" s="563"/>
      <c r="L112" s="200"/>
      <c r="M112" s="566"/>
      <c r="N112" s="1333"/>
      <c r="O112" s="1337"/>
      <c r="P112" s="1338"/>
      <c r="Q112" s="1339"/>
      <c r="R112" s="1331"/>
      <c r="S112" s="205"/>
      <c r="AA112" s="163">
        <v>14</v>
      </c>
      <c r="AB112" s="1080"/>
      <c r="AC112" s="1001"/>
      <c r="AD112" s="1002"/>
      <c r="AE112" s="1000"/>
    </row>
    <row r="113" spans="1:31" ht="9" customHeight="1">
      <c r="A113" s="185"/>
      <c r="D113" s="330"/>
      <c r="E113" s="330"/>
      <c r="F113" s="330"/>
      <c r="G113" s="331"/>
      <c r="H113" s="655"/>
      <c r="I113" s="654"/>
      <c r="J113" s="654"/>
      <c r="K113" s="563"/>
      <c r="L113" s="200"/>
      <c r="M113" s="566"/>
      <c r="N113" s="1334"/>
      <c r="O113" s="1340"/>
      <c r="P113" s="1341"/>
      <c r="Q113" s="1342"/>
      <c r="R113" s="1332"/>
      <c r="S113" s="205"/>
      <c r="AA113" s="156" t="s">
        <v>3</v>
      </c>
      <c r="AB113" s="1080">
        <v>15</v>
      </c>
      <c r="AC113" s="1001">
        <v>98</v>
      </c>
      <c r="AD113" s="1002">
        <v>7</v>
      </c>
      <c r="AE113" s="1000" t="b">
        <v>0</v>
      </c>
    </row>
    <row r="114" spans="4:31" ht="9" customHeight="1">
      <c r="D114" s="332"/>
      <c r="E114" s="333"/>
      <c r="F114" s="333"/>
      <c r="G114" s="334"/>
      <c r="H114" s="656"/>
      <c r="I114" s="657"/>
      <c r="J114" s="657"/>
      <c r="K114" s="658"/>
      <c r="L114" s="200"/>
      <c r="M114" s="566"/>
      <c r="N114" s="1333"/>
      <c r="O114" s="1337"/>
      <c r="P114" s="1338"/>
      <c r="Q114" s="1339"/>
      <c r="R114" s="1331"/>
      <c r="S114" s="205"/>
      <c r="AA114" s="157">
        <f>IF(AE113,D96,"")</f>
      </c>
      <c r="AB114" s="1080"/>
      <c r="AC114" s="1001"/>
      <c r="AD114" s="1002"/>
      <c r="AE114" s="1000"/>
    </row>
    <row r="115" spans="4:31" ht="9" customHeight="1">
      <c r="D115" s="1103"/>
      <c r="E115" s="1103"/>
      <c r="F115" s="1103"/>
      <c r="G115" s="232"/>
      <c r="H115" s="258"/>
      <c r="I115" s="258"/>
      <c r="J115" s="258"/>
      <c r="K115" s="659"/>
      <c r="L115" s="200"/>
      <c r="M115" s="566"/>
      <c r="N115" s="1334"/>
      <c r="O115" s="1340"/>
      <c r="P115" s="1341"/>
      <c r="Q115" s="1342"/>
      <c r="R115" s="1332"/>
      <c r="S115" s="205"/>
      <c r="AA115" s="158">
        <f>IF(AE113,D97,"")</f>
      </c>
      <c r="AB115" s="1080"/>
      <c r="AC115" s="1001"/>
      <c r="AD115" s="1002"/>
      <c r="AE115" s="1000"/>
    </row>
    <row r="116" spans="2:31" ht="9" customHeight="1">
      <c r="B116" s="323"/>
      <c r="C116" s="324"/>
      <c r="D116" s="1142"/>
      <c r="E116" s="1142"/>
      <c r="F116" s="1142"/>
      <c r="G116" s="335"/>
      <c r="H116" s="1418"/>
      <c r="I116" s="1418"/>
      <c r="J116" s="199"/>
      <c r="K116" s="660"/>
      <c r="L116" s="192"/>
      <c r="N116" s="1380"/>
      <c r="O116" s="1337"/>
      <c r="P116" s="1338"/>
      <c r="Q116" s="1339"/>
      <c r="R116" s="1331"/>
      <c r="AA116" s="159" t="s">
        <v>2</v>
      </c>
      <c r="AB116" s="1080"/>
      <c r="AC116" s="1001"/>
      <c r="AD116" s="1002"/>
      <c r="AE116" s="1000"/>
    </row>
    <row r="117" spans="2:31" ht="9" customHeight="1">
      <c r="B117" s="192"/>
      <c r="C117" s="208"/>
      <c r="D117" s="275"/>
      <c r="E117" s="275"/>
      <c r="F117" s="275"/>
      <c r="G117" s="1103"/>
      <c r="H117" s="1103"/>
      <c r="I117" s="1103"/>
      <c r="J117" s="327"/>
      <c r="K117" s="584"/>
      <c r="L117" s="192"/>
      <c r="N117" s="1385"/>
      <c r="O117" s="1340"/>
      <c r="P117" s="1341"/>
      <c r="Q117" s="1342"/>
      <c r="R117" s="1332"/>
      <c r="AA117" s="160">
        <f>IF(AE113,D98,"")</f>
      </c>
      <c r="AB117" s="1080"/>
      <c r="AC117" s="1001"/>
      <c r="AD117" s="1002"/>
      <c r="AE117" s="1000"/>
    </row>
    <row r="118" spans="4:31" ht="9" customHeight="1">
      <c r="D118" s="585"/>
      <c r="E118" s="585"/>
      <c r="F118" s="585"/>
      <c r="G118" s="1103"/>
      <c r="H118" s="1103"/>
      <c r="I118" s="1103"/>
      <c r="J118" s="327"/>
      <c r="K118" s="651"/>
      <c r="L118" s="192"/>
      <c r="N118" s="1380"/>
      <c r="O118" s="1337"/>
      <c r="P118" s="1338"/>
      <c r="Q118" s="1339"/>
      <c r="R118" s="1331"/>
      <c r="AA118" s="162">
        <f>IF(AE113,D99,"")</f>
      </c>
      <c r="AB118" s="1080"/>
      <c r="AC118" s="1001"/>
      <c r="AD118" s="1002"/>
      <c r="AE118" s="1000"/>
    </row>
    <row r="119" spans="4:31" ht="9" customHeight="1">
      <c r="D119" s="1369"/>
      <c r="E119" s="1369"/>
      <c r="F119" s="1369"/>
      <c r="G119" s="661"/>
      <c r="H119" s="1370"/>
      <c r="I119" s="1370"/>
      <c r="J119" s="328"/>
      <c r="K119" s="651"/>
      <c r="L119" s="192"/>
      <c r="N119" s="1385"/>
      <c r="O119" s="1340"/>
      <c r="P119" s="1341"/>
      <c r="Q119" s="1342"/>
      <c r="R119" s="1332"/>
      <c r="AA119" s="163">
        <v>15</v>
      </c>
      <c r="AB119" s="1080"/>
      <c r="AC119" s="1001"/>
      <c r="AD119" s="1002"/>
      <c r="AE119" s="1000"/>
    </row>
    <row r="120" spans="1:31" ht="9.75" customHeight="1">
      <c r="A120" s="185"/>
      <c r="C120" s="171"/>
      <c r="D120" s="582"/>
      <c r="E120" s="582"/>
      <c r="F120" s="1365"/>
      <c r="G120" s="1365"/>
      <c r="H120" s="1365"/>
      <c r="I120" s="1365"/>
      <c r="J120" s="331"/>
      <c r="K120" s="658"/>
      <c r="N120" s="1380"/>
      <c r="O120" s="1337"/>
      <c r="P120" s="1338"/>
      <c r="Q120" s="1339"/>
      <c r="R120" s="1331"/>
      <c r="AA120" s="156" t="s">
        <v>3</v>
      </c>
      <c r="AB120" s="1080">
        <v>16</v>
      </c>
      <c r="AC120" s="1001">
        <v>104</v>
      </c>
      <c r="AD120" s="1002">
        <v>7</v>
      </c>
      <c r="AE120" s="1000" t="b">
        <v>0</v>
      </c>
    </row>
    <row r="121" spans="3:31" ht="9.75" customHeight="1" thickBot="1">
      <c r="C121" s="171"/>
      <c r="D121" s="337"/>
      <c r="E121" s="337"/>
      <c r="F121" s="1366"/>
      <c r="G121" s="1366"/>
      <c r="H121" s="1366"/>
      <c r="I121" s="1366"/>
      <c r="J121" s="277"/>
      <c r="K121" s="201"/>
      <c r="N121" s="1381"/>
      <c r="O121" s="1419"/>
      <c r="P121" s="1420"/>
      <c r="Q121" s="1421"/>
      <c r="R121" s="1422"/>
      <c r="AA121" s="157">
        <f>IF(AE120,D102,"")</f>
      </c>
      <c r="AB121" s="1080"/>
      <c r="AC121" s="1001"/>
      <c r="AD121" s="1002"/>
      <c r="AE121" s="1000"/>
    </row>
    <row r="122" spans="3:31" ht="9.75" customHeight="1">
      <c r="C122" s="171"/>
      <c r="D122" s="337"/>
      <c r="E122" s="337"/>
      <c r="F122" s="1367"/>
      <c r="G122" s="1367"/>
      <c r="H122" s="192"/>
      <c r="I122" s="192"/>
      <c r="J122" s="209"/>
      <c r="AA122" s="158">
        <f>IF(AE120,D103,"")</f>
      </c>
      <c r="AB122" s="1080"/>
      <c r="AC122" s="1001"/>
      <c r="AD122" s="1002"/>
      <c r="AE122" s="1000"/>
    </row>
    <row r="123" spans="1:31" ht="9.75" customHeight="1">
      <c r="A123" s="185"/>
      <c r="C123" s="171"/>
      <c r="D123" s="336"/>
      <c r="E123" s="336"/>
      <c r="F123" s="1368"/>
      <c r="G123" s="1368"/>
      <c r="H123" s="1368"/>
      <c r="I123" s="1368"/>
      <c r="J123" s="208"/>
      <c r="AA123" s="159" t="s">
        <v>2</v>
      </c>
      <c r="AB123" s="1080"/>
      <c r="AC123" s="1001"/>
      <c r="AD123" s="1002"/>
      <c r="AE123" s="1000"/>
    </row>
    <row r="124" spans="3:31" ht="9.75" customHeight="1">
      <c r="C124" s="171"/>
      <c r="D124" s="337"/>
      <c r="E124" s="337"/>
      <c r="F124" s="1363"/>
      <c r="G124" s="1363"/>
      <c r="H124" s="1363"/>
      <c r="I124" s="1363"/>
      <c r="J124" s="277"/>
      <c r="AA124" s="160">
        <f>IF(AE120,D104,"")</f>
      </c>
      <c r="AB124" s="1080"/>
      <c r="AC124" s="1001"/>
      <c r="AD124" s="1002"/>
      <c r="AE124" s="1000"/>
    </row>
    <row r="125" spans="27:31" ht="15">
      <c r="AA125" s="162">
        <f>IF(AE120,D105,"")</f>
      </c>
      <c r="AB125" s="1080"/>
      <c r="AC125" s="1001"/>
      <c r="AD125" s="1002"/>
      <c r="AE125" s="1000"/>
    </row>
    <row r="126" spans="27:31" ht="12.75">
      <c r="AA126" s="163">
        <v>16</v>
      </c>
      <c r="AB126" s="1080"/>
      <c r="AC126" s="1001"/>
      <c r="AD126" s="1002"/>
      <c r="AE126" s="1000"/>
    </row>
    <row r="127" spans="27:31" ht="12.75">
      <c r="AA127" s="156" t="s">
        <v>72</v>
      </c>
      <c r="AB127" s="1080">
        <v>17</v>
      </c>
      <c r="AC127" s="1001">
        <v>17</v>
      </c>
      <c r="AD127" s="1002">
        <v>10</v>
      </c>
      <c r="AE127" s="1000" t="b">
        <v>0</v>
      </c>
    </row>
    <row r="128" spans="27:31" ht="15">
      <c r="AA128" s="157">
        <f>IF(AE127,G12,"")</f>
      </c>
      <c r="AB128" s="1080"/>
      <c r="AC128" s="1001"/>
      <c r="AD128" s="1002"/>
      <c r="AE128" s="1000"/>
    </row>
    <row r="129" spans="27:31" ht="15">
      <c r="AA129" s="158">
        <f>IF(AE127,G13,"")</f>
      </c>
      <c r="AB129" s="1080"/>
      <c r="AC129" s="1001"/>
      <c r="AD129" s="1002"/>
      <c r="AE129" s="1000"/>
    </row>
    <row r="130" spans="27:31" ht="12.75">
      <c r="AA130" s="159" t="s">
        <v>2</v>
      </c>
      <c r="AB130" s="1080"/>
      <c r="AC130" s="1001"/>
      <c r="AD130" s="1002"/>
      <c r="AE130" s="1000"/>
    </row>
    <row r="131" spans="27:31" ht="15">
      <c r="AA131" s="160">
        <f>IF(AE127,G18,"")</f>
      </c>
      <c r="AB131" s="1080"/>
      <c r="AC131" s="1001"/>
      <c r="AD131" s="1002"/>
      <c r="AE131" s="1000"/>
    </row>
    <row r="132" spans="27:31" ht="15">
      <c r="AA132" s="162">
        <f>IF(AE127,G19,"")</f>
      </c>
      <c r="AB132" s="1080"/>
      <c r="AC132" s="1001"/>
      <c r="AD132" s="1002"/>
      <c r="AE132" s="1000"/>
    </row>
    <row r="133" spans="27:31" ht="12.75">
      <c r="AA133" s="163">
        <v>1</v>
      </c>
      <c r="AB133" s="1080"/>
      <c r="AC133" s="1001"/>
      <c r="AD133" s="1002"/>
      <c r="AE133" s="1000"/>
    </row>
    <row r="134" spans="27:31" ht="12.75">
      <c r="AA134" s="156" t="s">
        <v>3</v>
      </c>
      <c r="AB134" s="1080">
        <v>18</v>
      </c>
      <c r="AC134" s="1001">
        <v>29</v>
      </c>
      <c r="AD134" s="1002">
        <v>10</v>
      </c>
      <c r="AE134" s="1000" t="b">
        <v>0</v>
      </c>
    </row>
    <row r="135" spans="27:31" ht="15">
      <c r="AA135" s="164">
        <f>IF(AE134,G24,"")</f>
      </c>
      <c r="AB135" s="1080"/>
      <c r="AC135" s="1001"/>
      <c r="AD135" s="1002"/>
      <c r="AE135" s="1000"/>
    </row>
    <row r="136" spans="27:31" ht="15">
      <c r="AA136" s="166">
        <f>IF(AE134,G25,"")</f>
      </c>
      <c r="AB136" s="1080"/>
      <c r="AC136" s="1001"/>
      <c r="AD136" s="1002"/>
      <c r="AE136" s="1000"/>
    </row>
    <row r="137" spans="27:31" ht="12.75">
      <c r="AA137" s="167" t="s">
        <v>2</v>
      </c>
      <c r="AB137" s="1080"/>
      <c r="AC137" s="1001"/>
      <c r="AD137" s="1002"/>
      <c r="AE137" s="1000"/>
    </row>
    <row r="138" spans="27:31" ht="15">
      <c r="AA138" s="168">
        <f>IF(AE134,G30,"")</f>
      </c>
      <c r="AB138" s="1080"/>
      <c r="AC138" s="1001"/>
      <c r="AD138" s="1002"/>
      <c r="AE138" s="1000"/>
    </row>
    <row r="139" spans="27:31" ht="15">
      <c r="AA139" s="165">
        <f>IF(AE134,G31,"")</f>
      </c>
      <c r="AB139" s="1080"/>
      <c r="AC139" s="1001"/>
      <c r="AD139" s="1002"/>
      <c r="AE139" s="1000"/>
    </row>
    <row r="140" spans="27:31" ht="12.75">
      <c r="AA140" s="163">
        <v>2</v>
      </c>
      <c r="AB140" s="1080"/>
      <c r="AC140" s="1001"/>
      <c r="AD140" s="1002"/>
      <c r="AE140" s="1000"/>
    </row>
    <row r="141" spans="27:31" ht="12.75">
      <c r="AA141" s="156" t="s">
        <v>3</v>
      </c>
      <c r="AB141" s="1080">
        <v>19</v>
      </c>
      <c r="AC141" s="1001">
        <v>41</v>
      </c>
      <c r="AD141" s="1002">
        <v>10</v>
      </c>
      <c r="AE141" s="1000" t="b">
        <v>0</v>
      </c>
    </row>
    <row r="142" spans="27:31" ht="15">
      <c r="AA142" s="164">
        <f>IF(AE141,G36,"")</f>
      </c>
      <c r="AB142" s="1080"/>
      <c r="AC142" s="1001"/>
      <c r="AD142" s="1002"/>
      <c r="AE142" s="1000"/>
    </row>
    <row r="143" spans="27:31" ht="15">
      <c r="AA143" s="166">
        <f>IF(AE141,G37,"")</f>
      </c>
      <c r="AB143" s="1080"/>
      <c r="AC143" s="1001"/>
      <c r="AD143" s="1002"/>
      <c r="AE143" s="1000"/>
    </row>
    <row r="144" spans="27:31" ht="12.75">
      <c r="AA144" s="167" t="s">
        <v>2</v>
      </c>
      <c r="AB144" s="1080"/>
      <c r="AC144" s="1001"/>
      <c r="AD144" s="1002"/>
      <c r="AE144" s="1000"/>
    </row>
    <row r="145" spans="27:31" ht="15">
      <c r="AA145" s="168">
        <f>IF(AE141,G42,"")</f>
      </c>
      <c r="AB145" s="1080"/>
      <c r="AC145" s="1001"/>
      <c r="AD145" s="1002"/>
      <c r="AE145" s="1000"/>
    </row>
    <row r="146" spans="27:31" ht="15">
      <c r="AA146" s="165">
        <f>IF(AE141,G43,"")</f>
      </c>
      <c r="AB146" s="1080"/>
      <c r="AC146" s="1001"/>
      <c r="AD146" s="1002"/>
      <c r="AE146" s="1000"/>
    </row>
    <row r="147" spans="27:31" ht="12.75">
      <c r="AA147" s="163">
        <v>3</v>
      </c>
      <c r="AB147" s="1080"/>
      <c r="AC147" s="1001"/>
      <c r="AD147" s="1002"/>
      <c r="AE147" s="1000"/>
    </row>
    <row r="148" spans="27:31" ht="12.75">
      <c r="AA148" s="156" t="s">
        <v>3</v>
      </c>
      <c r="AB148" s="1080">
        <v>20</v>
      </c>
      <c r="AC148" s="1001">
        <v>53</v>
      </c>
      <c r="AD148" s="1002">
        <v>10</v>
      </c>
      <c r="AE148" s="1000" t="b">
        <v>0</v>
      </c>
    </row>
    <row r="149" spans="27:31" ht="15">
      <c r="AA149" s="164">
        <f>IF(AE148,G48,"")</f>
      </c>
      <c r="AB149" s="1080"/>
      <c r="AC149" s="1001"/>
      <c r="AD149" s="1002"/>
      <c r="AE149" s="1000"/>
    </row>
    <row r="150" spans="27:31" ht="15">
      <c r="AA150" s="166">
        <f>IF(AE148,G49,"")</f>
      </c>
      <c r="AB150" s="1080"/>
      <c r="AC150" s="1001"/>
      <c r="AD150" s="1002"/>
      <c r="AE150" s="1000"/>
    </row>
    <row r="151" spans="27:31" ht="12.75">
      <c r="AA151" s="167" t="s">
        <v>2</v>
      </c>
      <c r="AB151" s="1080"/>
      <c r="AC151" s="1001"/>
      <c r="AD151" s="1002"/>
      <c r="AE151" s="1000"/>
    </row>
    <row r="152" spans="27:31" ht="15">
      <c r="AA152" s="168">
        <f>IF(AE148,G54,"")</f>
      </c>
      <c r="AB152" s="1080"/>
      <c r="AC152" s="1001"/>
      <c r="AD152" s="1002"/>
      <c r="AE152" s="1000"/>
    </row>
    <row r="153" spans="27:31" ht="15">
      <c r="AA153" s="165">
        <f>IF(AE148,G55,"")</f>
      </c>
      <c r="AB153" s="1080"/>
      <c r="AC153" s="1001"/>
      <c r="AD153" s="1002"/>
      <c r="AE153" s="1000"/>
    </row>
    <row r="154" spans="27:31" ht="12.75">
      <c r="AA154" s="163">
        <v>4</v>
      </c>
      <c r="AB154" s="1080"/>
      <c r="AC154" s="1001"/>
      <c r="AD154" s="1002"/>
      <c r="AE154" s="1000"/>
    </row>
    <row r="155" spans="27:31" ht="12.75">
      <c r="AA155" s="156" t="s">
        <v>3</v>
      </c>
      <c r="AB155" s="1080">
        <v>21</v>
      </c>
      <c r="AC155" s="1001">
        <v>65</v>
      </c>
      <c r="AD155" s="1002">
        <v>10</v>
      </c>
      <c r="AE155" s="1000" t="b">
        <v>0</v>
      </c>
    </row>
    <row r="156" spans="27:31" ht="15">
      <c r="AA156" s="164">
        <f>IF(AE155,G60,"")</f>
      </c>
      <c r="AB156" s="1080"/>
      <c r="AC156" s="1001"/>
      <c r="AD156" s="1002"/>
      <c r="AE156" s="1000"/>
    </row>
    <row r="157" spans="27:31" ht="15">
      <c r="AA157" s="166">
        <f>IF(AE155,G61,"")</f>
      </c>
      <c r="AB157" s="1080"/>
      <c r="AC157" s="1001"/>
      <c r="AD157" s="1002"/>
      <c r="AE157" s="1000"/>
    </row>
    <row r="158" spans="27:31" ht="12.75">
      <c r="AA158" s="167" t="s">
        <v>2</v>
      </c>
      <c r="AB158" s="1080"/>
      <c r="AC158" s="1001"/>
      <c r="AD158" s="1002"/>
      <c r="AE158" s="1000"/>
    </row>
    <row r="159" spans="27:31" ht="15">
      <c r="AA159" s="168">
        <f>IF(AE155,G66,"")</f>
      </c>
      <c r="AB159" s="1080"/>
      <c r="AC159" s="1001"/>
      <c r="AD159" s="1002"/>
      <c r="AE159" s="1000"/>
    </row>
    <row r="160" spans="27:31" ht="15">
      <c r="AA160" s="165">
        <f>IF(AE155,G67,"")</f>
      </c>
      <c r="AB160" s="1080"/>
      <c r="AC160" s="1001"/>
      <c r="AD160" s="1002"/>
      <c r="AE160" s="1000"/>
    </row>
    <row r="161" spans="27:31" ht="12.75">
      <c r="AA161" s="163">
        <v>5</v>
      </c>
      <c r="AB161" s="1080"/>
      <c r="AC161" s="1001"/>
      <c r="AD161" s="1002"/>
      <c r="AE161" s="1000"/>
    </row>
    <row r="162" spans="27:31" ht="12.75">
      <c r="AA162" s="156" t="s">
        <v>3</v>
      </c>
      <c r="AB162" s="1080">
        <v>22</v>
      </c>
      <c r="AC162" s="1001">
        <v>77</v>
      </c>
      <c r="AD162" s="1002">
        <v>10</v>
      </c>
      <c r="AE162" s="1000" t="b">
        <v>0</v>
      </c>
    </row>
    <row r="163" spans="27:31" ht="15">
      <c r="AA163" s="164">
        <f>IF(AE162,G72,"")</f>
      </c>
      <c r="AB163" s="1080"/>
      <c r="AC163" s="1001"/>
      <c r="AD163" s="1002"/>
      <c r="AE163" s="1000"/>
    </row>
    <row r="164" spans="27:31" ht="15">
      <c r="AA164" s="166">
        <f>IF(AE162,G73,"")</f>
      </c>
      <c r="AB164" s="1080"/>
      <c r="AC164" s="1001"/>
      <c r="AD164" s="1002"/>
      <c r="AE164" s="1000"/>
    </row>
    <row r="165" spans="27:31" ht="12.75">
      <c r="AA165" s="167" t="s">
        <v>2</v>
      </c>
      <c r="AB165" s="1080"/>
      <c r="AC165" s="1001"/>
      <c r="AD165" s="1002"/>
      <c r="AE165" s="1000"/>
    </row>
    <row r="166" spans="27:31" ht="15">
      <c r="AA166" s="168">
        <f>IF(AE162,G78,"")</f>
      </c>
      <c r="AB166" s="1080"/>
      <c r="AC166" s="1001"/>
      <c r="AD166" s="1002"/>
      <c r="AE166" s="1000"/>
    </row>
    <row r="167" spans="27:31" ht="15">
      <c r="AA167" s="165">
        <f>IF(AE162,G79,"")</f>
      </c>
      <c r="AB167" s="1080"/>
      <c r="AC167" s="1001"/>
      <c r="AD167" s="1002"/>
      <c r="AE167" s="1000"/>
    </row>
    <row r="168" spans="27:31" ht="12.75">
      <c r="AA168" s="163">
        <v>6</v>
      </c>
      <c r="AB168" s="1080"/>
      <c r="AC168" s="1001"/>
      <c r="AD168" s="1002"/>
      <c r="AE168" s="1000"/>
    </row>
    <row r="169" spans="27:31" ht="12.75">
      <c r="AA169" s="156" t="s">
        <v>3</v>
      </c>
      <c r="AB169" s="1080">
        <v>23</v>
      </c>
      <c r="AC169" s="1001">
        <v>89</v>
      </c>
      <c r="AD169" s="1002">
        <v>10</v>
      </c>
      <c r="AE169" s="1000" t="b">
        <v>0</v>
      </c>
    </row>
    <row r="170" spans="27:31" ht="15">
      <c r="AA170" s="164">
        <f>IF(AE169,G84,"")</f>
      </c>
      <c r="AB170" s="1080"/>
      <c r="AC170" s="1001"/>
      <c r="AD170" s="1002"/>
      <c r="AE170" s="1000"/>
    </row>
    <row r="171" spans="27:31" ht="15">
      <c r="AA171" s="166">
        <f>IF(AE169,G85,"")</f>
      </c>
      <c r="AB171" s="1080"/>
      <c r="AC171" s="1001"/>
      <c r="AD171" s="1002"/>
      <c r="AE171" s="1000"/>
    </row>
    <row r="172" spans="27:31" ht="12.75">
      <c r="AA172" s="167" t="s">
        <v>2</v>
      </c>
      <c r="AB172" s="1080"/>
      <c r="AC172" s="1001"/>
      <c r="AD172" s="1002"/>
      <c r="AE172" s="1000"/>
    </row>
    <row r="173" spans="27:31" ht="15">
      <c r="AA173" s="168">
        <f>IF(AE169,G90,"")</f>
      </c>
      <c r="AB173" s="1080"/>
      <c r="AC173" s="1001"/>
      <c r="AD173" s="1002"/>
      <c r="AE173" s="1000"/>
    </row>
    <row r="174" spans="27:31" ht="15">
      <c r="AA174" s="165">
        <f>IF(AE169,G91,"")</f>
      </c>
      <c r="AB174" s="1080"/>
      <c r="AC174" s="1001"/>
      <c r="AD174" s="1002"/>
      <c r="AE174" s="1000"/>
    </row>
    <row r="175" spans="27:31" ht="12.75">
      <c r="AA175" s="163">
        <v>7</v>
      </c>
      <c r="AB175" s="1080"/>
      <c r="AC175" s="1001"/>
      <c r="AD175" s="1002"/>
      <c r="AE175" s="1000"/>
    </row>
    <row r="176" spans="27:31" ht="12.75">
      <c r="AA176" s="156" t="s">
        <v>3</v>
      </c>
      <c r="AB176" s="1080">
        <v>24</v>
      </c>
      <c r="AC176" s="1001">
        <v>101</v>
      </c>
      <c r="AD176" s="1002">
        <v>10</v>
      </c>
      <c r="AE176" s="1000" t="b">
        <v>0</v>
      </c>
    </row>
    <row r="177" spans="27:31" ht="15">
      <c r="AA177" s="164">
        <f>IF(AE176,G96,"")</f>
      </c>
      <c r="AB177" s="1080"/>
      <c r="AC177" s="1001"/>
      <c r="AD177" s="1002"/>
      <c r="AE177" s="1000"/>
    </row>
    <row r="178" spans="27:31" ht="15">
      <c r="AA178" s="166">
        <f>IF(AE176,G97,"")</f>
      </c>
      <c r="AB178" s="1080"/>
      <c r="AC178" s="1001"/>
      <c r="AD178" s="1002"/>
      <c r="AE178" s="1000"/>
    </row>
    <row r="179" spans="27:31" ht="12.75">
      <c r="AA179" s="167" t="s">
        <v>2</v>
      </c>
      <c r="AB179" s="1080"/>
      <c r="AC179" s="1001"/>
      <c r="AD179" s="1002"/>
      <c r="AE179" s="1000"/>
    </row>
    <row r="180" spans="27:31" ht="15">
      <c r="AA180" s="168">
        <f>IF(AE176,G102,"")</f>
      </c>
      <c r="AB180" s="1080"/>
      <c r="AC180" s="1001"/>
      <c r="AD180" s="1002"/>
      <c r="AE180" s="1000"/>
    </row>
    <row r="181" spans="27:31" ht="15">
      <c r="AA181" s="165">
        <f>IF(AE176,G103,"")</f>
      </c>
      <c r="AB181" s="1080"/>
      <c r="AC181" s="1001"/>
      <c r="AD181" s="1002"/>
      <c r="AE181" s="1000"/>
    </row>
    <row r="182" spans="27:31" ht="12.75">
      <c r="AA182" s="163">
        <v>8</v>
      </c>
      <c r="AB182" s="1080"/>
      <c r="AC182" s="1001"/>
      <c r="AD182" s="1002"/>
      <c r="AE182" s="1000"/>
    </row>
    <row r="183" spans="27:31" ht="12.75">
      <c r="AA183" s="156" t="s">
        <v>73</v>
      </c>
      <c r="AB183" s="1080">
        <v>25</v>
      </c>
      <c r="AC183" s="1001">
        <v>23</v>
      </c>
      <c r="AD183" s="1002">
        <v>13</v>
      </c>
      <c r="AE183" s="1000" t="b">
        <v>0</v>
      </c>
    </row>
    <row r="184" spans="27:31" ht="15">
      <c r="AA184" s="164">
        <f>IF(AE183,J15,"")</f>
      </c>
      <c r="AB184" s="1080"/>
      <c r="AC184" s="1001"/>
      <c r="AD184" s="1002"/>
      <c r="AE184" s="1000"/>
    </row>
    <row r="185" spans="27:31" ht="15">
      <c r="AA185" s="166">
        <f>IF(AE183,J16,"")</f>
      </c>
      <c r="AB185" s="1080"/>
      <c r="AC185" s="1001"/>
      <c r="AD185" s="1002"/>
      <c r="AE185" s="1000"/>
    </row>
    <row r="186" spans="27:31" ht="12.75">
      <c r="AA186" s="167" t="s">
        <v>2</v>
      </c>
      <c r="AB186" s="1080"/>
      <c r="AC186" s="1001"/>
      <c r="AD186" s="1002"/>
      <c r="AE186" s="1000"/>
    </row>
    <row r="187" spans="27:31" ht="15">
      <c r="AA187" s="168">
        <f>IF(AE183,J27,"")</f>
      </c>
      <c r="AB187" s="1080"/>
      <c r="AC187" s="1001"/>
      <c r="AD187" s="1002"/>
      <c r="AE187" s="1000"/>
    </row>
    <row r="188" spans="27:31" ht="15">
      <c r="AA188" s="165">
        <f>IF(AE183,J28,"")</f>
      </c>
      <c r="AB188" s="1080"/>
      <c r="AC188" s="1001"/>
      <c r="AD188" s="1002"/>
      <c r="AE188" s="1000"/>
    </row>
    <row r="189" spans="27:31" ht="12.75">
      <c r="AA189" s="163">
        <v>1</v>
      </c>
      <c r="AB189" s="1080"/>
      <c r="AC189" s="1001"/>
      <c r="AD189" s="1002"/>
      <c r="AE189" s="1000"/>
    </row>
    <row r="190" spans="27:31" ht="12.75">
      <c r="AA190" s="156" t="s">
        <v>3</v>
      </c>
      <c r="AB190" s="1080">
        <v>26</v>
      </c>
      <c r="AC190" s="1001">
        <v>47</v>
      </c>
      <c r="AD190" s="1002">
        <v>13</v>
      </c>
      <c r="AE190" s="1000" t="b">
        <v>0</v>
      </c>
    </row>
    <row r="191" spans="27:31" ht="15">
      <c r="AA191" s="164">
        <f>IF(AE190,J39,"")</f>
      </c>
      <c r="AB191" s="1080"/>
      <c r="AC191" s="1001"/>
      <c r="AD191" s="1002"/>
      <c r="AE191" s="1000"/>
    </row>
    <row r="192" spans="27:31" ht="15">
      <c r="AA192" s="166">
        <f>IF(AE190,J40,"")</f>
      </c>
      <c r="AB192" s="1080"/>
      <c r="AC192" s="1001"/>
      <c r="AD192" s="1002"/>
      <c r="AE192" s="1000"/>
    </row>
    <row r="193" spans="27:31" ht="12.75">
      <c r="AA193" s="167" t="s">
        <v>2</v>
      </c>
      <c r="AB193" s="1080"/>
      <c r="AC193" s="1001"/>
      <c r="AD193" s="1002"/>
      <c r="AE193" s="1000"/>
    </row>
    <row r="194" spans="27:31" ht="15">
      <c r="AA194" s="168">
        <f>IF(AE190,J51,"")</f>
      </c>
      <c r="AB194" s="1080"/>
      <c r="AC194" s="1001"/>
      <c r="AD194" s="1002"/>
      <c r="AE194" s="1000"/>
    </row>
    <row r="195" spans="27:31" ht="15">
      <c r="AA195" s="165">
        <f>IF(AE190,J52,"")</f>
      </c>
      <c r="AB195" s="1080"/>
      <c r="AC195" s="1001"/>
      <c r="AD195" s="1002"/>
      <c r="AE195" s="1000"/>
    </row>
    <row r="196" spans="27:31" ht="12.75">
      <c r="AA196" s="163">
        <v>2</v>
      </c>
      <c r="AB196" s="1080"/>
      <c r="AC196" s="1001"/>
      <c r="AD196" s="1002"/>
      <c r="AE196" s="1000"/>
    </row>
    <row r="197" spans="27:31" ht="12.75">
      <c r="AA197" s="156" t="s">
        <v>3</v>
      </c>
      <c r="AB197" s="1080">
        <v>27</v>
      </c>
      <c r="AC197" s="1001">
        <v>71</v>
      </c>
      <c r="AD197" s="1002">
        <v>13</v>
      </c>
      <c r="AE197" s="1000" t="b">
        <v>0</v>
      </c>
    </row>
    <row r="198" spans="27:31" ht="15">
      <c r="AA198" s="164">
        <f>IF(AE197,J63,"")</f>
      </c>
      <c r="AB198" s="1080"/>
      <c r="AC198" s="1001"/>
      <c r="AD198" s="1002"/>
      <c r="AE198" s="1000"/>
    </row>
    <row r="199" spans="27:31" ht="15">
      <c r="AA199" s="166">
        <f>IF(AE197,J64,"")</f>
      </c>
      <c r="AB199" s="1080"/>
      <c r="AC199" s="1001"/>
      <c r="AD199" s="1002"/>
      <c r="AE199" s="1000"/>
    </row>
    <row r="200" spans="27:31" ht="12.75">
      <c r="AA200" s="167" t="s">
        <v>2</v>
      </c>
      <c r="AB200" s="1080"/>
      <c r="AC200" s="1001"/>
      <c r="AD200" s="1002"/>
      <c r="AE200" s="1000"/>
    </row>
    <row r="201" spans="27:31" ht="15">
      <c r="AA201" s="168">
        <f>IF(AE197,J75,"")</f>
      </c>
      <c r="AB201" s="1080"/>
      <c r="AC201" s="1001"/>
      <c r="AD201" s="1002"/>
      <c r="AE201" s="1000"/>
    </row>
    <row r="202" spans="27:31" ht="15">
      <c r="AA202" s="165">
        <f>IF(AE197,J76,"")</f>
      </c>
      <c r="AB202" s="1080"/>
      <c r="AC202" s="1001"/>
      <c r="AD202" s="1002"/>
      <c r="AE202" s="1000"/>
    </row>
    <row r="203" spans="27:31" ht="12.75">
      <c r="AA203" s="163">
        <v>3</v>
      </c>
      <c r="AB203" s="1080"/>
      <c r="AC203" s="1001"/>
      <c r="AD203" s="1002"/>
      <c r="AE203" s="1000"/>
    </row>
    <row r="204" spans="27:31" ht="12.75">
      <c r="AA204" s="156" t="s">
        <v>3</v>
      </c>
      <c r="AB204" s="1080">
        <v>28</v>
      </c>
      <c r="AC204" s="1001">
        <v>95</v>
      </c>
      <c r="AD204" s="1002">
        <v>13</v>
      </c>
      <c r="AE204" s="1000" t="b">
        <v>0</v>
      </c>
    </row>
    <row r="205" spans="27:31" ht="15">
      <c r="AA205" s="164">
        <f>IF(AE204,J87,"")</f>
      </c>
      <c r="AB205" s="1080"/>
      <c r="AC205" s="1001"/>
      <c r="AD205" s="1002"/>
      <c r="AE205" s="1000"/>
    </row>
    <row r="206" spans="27:31" ht="15">
      <c r="AA206" s="166">
        <f>IF(AE204,J88,"")</f>
      </c>
      <c r="AB206" s="1080"/>
      <c r="AC206" s="1001"/>
      <c r="AD206" s="1002"/>
      <c r="AE206" s="1000"/>
    </row>
    <row r="207" spans="27:31" ht="12.75">
      <c r="AA207" s="167" t="s">
        <v>2</v>
      </c>
      <c r="AB207" s="1080"/>
      <c r="AC207" s="1001"/>
      <c r="AD207" s="1002"/>
      <c r="AE207" s="1000"/>
    </row>
    <row r="208" spans="27:31" ht="15">
      <c r="AA208" s="168">
        <f>IF(AE204,J99,"")</f>
      </c>
      <c r="AB208" s="1080"/>
      <c r="AC208" s="1001"/>
      <c r="AD208" s="1002"/>
      <c r="AE208" s="1000"/>
    </row>
    <row r="209" spans="27:31" ht="15">
      <c r="AA209" s="165">
        <f>IF(AE204,J100,"")</f>
      </c>
      <c r="AB209" s="1080"/>
      <c r="AC209" s="1001"/>
      <c r="AD209" s="1002"/>
      <c r="AE209" s="1000"/>
    </row>
    <row r="210" spans="27:31" ht="12.75">
      <c r="AA210" s="163">
        <v>4</v>
      </c>
      <c r="AB210" s="1080"/>
      <c r="AC210" s="1001"/>
      <c r="AD210" s="1002"/>
      <c r="AE210" s="1000"/>
    </row>
    <row r="211" spans="27:31" ht="12.75">
      <c r="AA211" s="156" t="s">
        <v>77</v>
      </c>
      <c r="AB211" s="1080">
        <v>29</v>
      </c>
      <c r="AC211" s="1001">
        <v>35</v>
      </c>
      <c r="AD211" s="1002">
        <v>16</v>
      </c>
      <c r="AE211" s="1000" t="b">
        <v>0</v>
      </c>
    </row>
    <row r="212" spans="27:31" ht="15">
      <c r="AA212" s="164">
        <f>IF(AE211,M21,"")</f>
      </c>
      <c r="AB212" s="1080"/>
      <c r="AC212" s="1001"/>
      <c r="AD212" s="1002"/>
      <c r="AE212" s="1000"/>
    </row>
    <row r="213" spans="27:31" ht="15">
      <c r="AA213" s="166">
        <f>IF(AE211,M22,"")</f>
      </c>
      <c r="AB213" s="1080"/>
      <c r="AC213" s="1001"/>
      <c r="AD213" s="1002"/>
      <c r="AE213" s="1000"/>
    </row>
    <row r="214" spans="27:31" ht="12.75">
      <c r="AA214" s="167" t="s">
        <v>2</v>
      </c>
      <c r="AB214" s="1080"/>
      <c r="AC214" s="1001"/>
      <c r="AD214" s="1002"/>
      <c r="AE214" s="1000"/>
    </row>
    <row r="215" spans="27:31" ht="15">
      <c r="AA215" s="168">
        <f>IF(AE211,M45,"")</f>
      </c>
      <c r="AB215" s="1080"/>
      <c r="AC215" s="1001"/>
      <c r="AD215" s="1002"/>
      <c r="AE215" s="1000"/>
    </row>
    <row r="216" spans="27:31" ht="15">
      <c r="AA216" s="165">
        <f>IF(AE211,M46,"")</f>
      </c>
      <c r="AB216" s="1080"/>
      <c r="AC216" s="1001"/>
      <c r="AD216" s="1002"/>
      <c r="AE216" s="1000"/>
    </row>
    <row r="217" spans="27:31" ht="12.75">
      <c r="AA217" s="163">
        <v>1</v>
      </c>
      <c r="AB217" s="1080"/>
      <c r="AC217" s="1001"/>
      <c r="AD217" s="1002"/>
      <c r="AE217" s="1000"/>
    </row>
    <row r="218" spans="27:31" ht="12.75">
      <c r="AA218" s="156" t="s">
        <v>3</v>
      </c>
      <c r="AB218" s="1080">
        <v>30</v>
      </c>
      <c r="AC218" s="1001">
        <v>83</v>
      </c>
      <c r="AD218" s="1002">
        <v>16</v>
      </c>
      <c r="AE218" s="1000" t="b">
        <v>0</v>
      </c>
    </row>
    <row r="219" spans="27:31" ht="15">
      <c r="AA219" s="164">
        <f>IF(AE218,M69,"")</f>
      </c>
      <c r="AB219" s="1080"/>
      <c r="AC219" s="1001"/>
      <c r="AD219" s="1002"/>
      <c r="AE219" s="1000"/>
    </row>
    <row r="220" spans="27:31" ht="15">
      <c r="AA220" s="166">
        <f>IF(AE218,M70,"")</f>
      </c>
      <c r="AB220" s="1080"/>
      <c r="AC220" s="1001"/>
      <c r="AD220" s="1002"/>
      <c r="AE220" s="1000"/>
    </row>
    <row r="221" spans="27:31" ht="12.75">
      <c r="AA221" s="167" t="s">
        <v>2</v>
      </c>
      <c r="AB221" s="1080"/>
      <c r="AC221" s="1001"/>
      <c r="AD221" s="1002"/>
      <c r="AE221" s="1000"/>
    </row>
    <row r="222" spans="27:31" ht="15">
      <c r="AA222" s="168">
        <f>IF(AE218,M93,"")</f>
      </c>
      <c r="AB222" s="1080"/>
      <c r="AC222" s="1001"/>
      <c r="AD222" s="1002"/>
      <c r="AE222" s="1000"/>
    </row>
    <row r="223" spans="27:31" ht="15">
      <c r="AA223" s="165">
        <f>IF(AE218,M94,"")</f>
      </c>
      <c r="AB223" s="1080"/>
      <c r="AC223" s="1001"/>
      <c r="AD223" s="1002"/>
      <c r="AE223" s="1000"/>
    </row>
    <row r="224" spans="27:31" ht="12.75">
      <c r="AA224" s="163">
        <v>2</v>
      </c>
      <c r="AB224" s="1080"/>
      <c r="AC224" s="1001"/>
      <c r="AD224" s="1002"/>
      <c r="AE224" s="1000"/>
    </row>
    <row r="225" spans="27:31" ht="12.75">
      <c r="AA225" s="156" t="s">
        <v>75</v>
      </c>
      <c r="AB225" s="1080">
        <v>31</v>
      </c>
      <c r="AC225" s="1001">
        <v>59</v>
      </c>
      <c r="AD225" s="1002">
        <v>16</v>
      </c>
      <c r="AE225" s="1000" t="b">
        <v>0</v>
      </c>
    </row>
    <row r="226" spans="27:31" ht="15">
      <c r="AA226" s="164">
        <f>IF(AE225,P33,"")</f>
      </c>
      <c r="AB226" s="1080"/>
      <c r="AC226" s="1001"/>
      <c r="AD226" s="1002"/>
      <c r="AE226" s="1000"/>
    </row>
    <row r="227" spans="27:31" ht="15">
      <c r="AA227" s="166">
        <f>IF(AE225,P34,"")</f>
      </c>
      <c r="AB227" s="1080"/>
      <c r="AC227" s="1001"/>
      <c r="AD227" s="1002"/>
      <c r="AE227" s="1000"/>
    </row>
    <row r="228" spans="27:31" ht="12.75">
      <c r="AA228" s="167" t="s">
        <v>2</v>
      </c>
      <c r="AB228" s="1080"/>
      <c r="AC228" s="1001"/>
      <c r="AD228" s="1002"/>
      <c r="AE228" s="1000"/>
    </row>
    <row r="229" spans="27:31" ht="15">
      <c r="AA229" s="168">
        <f>IF(AE225,P81,"")</f>
      </c>
      <c r="AB229" s="1080"/>
      <c r="AC229" s="1001"/>
      <c r="AD229" s="1002"/>
      <c r="AE229" s="1000"/>
    </row>
    <row r="230" spans="27:31" ht="15">
      <c r="AA230" s="165">
        <f>IF(AE225,P82,"")</f>
      </c>
      <c r="AB230" s="1080"/>
      <c r="AC230" s="1001"/>
      <c r="AD230" s="1002"/>
      <c r="AE230" s="1000"/>
    </row>
    <row r="231" spans="27:31" ht="12.75">
      <c r="AA231" s="163"/>
      <c r="AB231" s="1080"/>
      <c r="AC231" s="1001"/>
      <c r="AD231" s="1002"/>
      <c r="AE231" s="1000"/>
    </row>
    <row r="232" spans="27:31" ht="12.75">
      <c r="AA232" s="156" t="s">
        <v>76</v>
      </c>
      <c r="AB232" s="1080">
        <v>32</v>
      </c>
      <c r="AC232" s="1001">
        <v>111</v>
      </c>
      <c r="AD232" s="1002">
        <v>7</v>
      </c>
      <c r="AE232" s="1000" t="b">
        <v>0</v>
      </c>
    </row>
    <row r="233" spans="27:31" ht="15">
      <c r="AA233" s="164">
        <f>IF(AE232,D107,"")</f>
      </c>
      <c r="AB233" s="1080"/>
      <c r="AC233" s="1001"/>
      <c r="AD233" s="1002"/>
      <c r="AE233" s="1000"/>
    </row>
    <row r="234" spans="27:31" ht="15">
      <c r="AA234" s="166">
        <f>IF(AE232,D108,"")</f>
      </c>
      <c r="AB234" s="1080"/>
      <c r="AC234" s="1001"/>
      <c r="AD234" s="1002"/>
      <c r="AE234" s="1000"/>
    </row>
    <row r="235" spans="27:31" ht="12.75">
      <c r="AA235" s="167" t="s">
        <v>2</v>
      </c>
      <c r="AB235" s="1080"/>
      <c r="AC235" s="1001"/>
      <c r="AD235" s="1002"/>
      <c r="AE235" s="1000"/>
    </row>
    <row r="236" spans="27:31" ht="15">
      <c r="AA236" s="168">
        <f>IF(AE232,D111,"")</f>
      </c>
      <c r="AB236" s="1080"/>
      <c r="AC236" s="1001"/>
      <c r="AD236" s="1002"/>
      <c r="AE236" s="1000"/>
    </row>
    <row r="237" spans="27:31" ht="15">
      <c r="AA237" s="165">
        <f>IF(AE232,D112,"")</f>
      </c>
      <c r="AB237" s="1080"/>
      <c r="AC237" s="1001"/>
      <c r="AD237" s="1002"/>
      <c r="AE237" s="1000"/>
    </row>
    <row r="238" spans="27:31" ht="12.75">
      <c r="AA238" s="163"/>
      <c r="AB238" s="1080"/>
      <c r="AC238" s="1001"/>
      <c r="AD238" s="1002"/>
      <c r="AE238" s="1000"/>
    </row>
    <row r="239" ht="12.75">
      <c r="AB239" s="1081">
        <f>MAX(AB15:AB238)</f>
        <v>32</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467">
    <mergeCell ref="AB183:AB189"/>
    <mergeCell ref="AB190:AB196"/>
    <mergeCell ref="AB197:AB203"/>
    <mergeCell ref="AB204:AB210"/>
    <mergeCell ref="AB239:AB245"/>
    <mergeCell ref="AB211:AB217"/>
    <mergeCell ref="AB218:AB224"/>
    <mergeCell ref="AB225:AB231"/>
    <mergeCell ref="AB232:AB238"/>
    <mergeCell ref="AB141:AB147"/>
    <mergeCell ref="AB148:AB154"/>
    <mergeCell ref="AB155:AB161"/>
    <mergeCell ref="AB162:AB168"/>
    <mergeCell ref="AB169:AB175"/>
    <mergeCell ref="AB176:AB182"/>
    <mergeCell ref="AB99:AB105"/>
    <mergeCell ref="AB106:AB112"/>
    <mergeCell ref="AB113:AB119"/>
    <mergeCell ref="AB120:AB126"/>
    <mergeCell ref="AB127:AB133"/>
    <mergeCell ref="AB134:AB140"/>
    <mergeCell ref="AB57:AB63"/>
    <mergeCell ref="AB64:AB70"/>
    <mergeCell ref="AB71:AB77"/>
    <mergeCell ref="AB78:AB84"/>
    <mergeCell ref="AB85:AB91"/>
    <mergeCell ref="AB92:AB98"/>
    <mergeCell ref="AB15:AB21"/>
    <mergeCell ref="AB22:AB28"/>
    <mergeCell ref="AB29:AB35"/>
    <mergeCell ref="AB36:AB42"/>
    <mergeCell ref="AB43:AB49"/>
    <mergeCell ref="AB50:AB56"/>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2:A103"/>
    <mergeCell ref="B102:B103"/>
    <mergeCell ref="C102:C103"/>
    <mergeCell ref="G102:I102"/>
    <mergeCell ref="G103:I103"/>
    <mergeCell ref="A104:A105"/>
    <mergeCell ref="B104:B105"/>
    <mergeCell ref="C104:C105"/>
    <mergeCell ref="H104:I104"/>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B86:B87"/>
    <mergeCell ref="C92:C93"/>
    <mergeCell ref="H92:I92"/>
    <mergeCell ref="A90:A91"/>
    <mergeCell ref="B90:B91"/>
    <mergeCell ref="C90:C91"/>
    <mergeCell ref="G90:I90"/>
    <mergeCell ref="G91:I91"/>
    <mergeCell ref="G85:I85"/>
    <mergeCell ref="J87:L87"/>
    <mergeCell ref="A88:A89"/>
    <mergeCell ref="B88:B89"/>
    <mergeCell ref="C88:C89"/>
    <mergeCell ref="D88:D89"/>
    <mergeCell ref="F88:F89"/>
    <mergeCell ref="J88:L88"/>
    <mergeCell ref="K89:L89"/>
    <mergeCell ref="A86:A87"/>
    <mergeCell ref="A82:A83"/>
    <mergeCell ref="B82:B83"/>
    <mergeCell ref="C82:C83"/>
    <mergeCell ref="D82:D83"/>
    <mergeCell ref="C86:C87"/>
    <mergeCell ref="H86:I86"/>
    <mergeCell ref="A84:A85"/>
    <mergeCell ref="B84:B85"/>
    <mergeCell ref="C84:C85"/>
    <mergeCell ref="G84:I84"/>
    <mergeCell ref="C80:C81"/>
    <mergeCell ref="H80:I80"/>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C74:C75"/>
    <mergeCell ref="H74:I74"/>
    <mergeCell ref="A72:A73"/>
    <mergeCell ref="B72:B73"/>
    <mergeCell ref="C72:C73"/>
    <mergeCell ref="G72:I72"/>
    <mergeCell ref="G73:I73"/>
    <mergeCell ref="N71:O71"/>
    <mergeCell ref="M69:O69"/>
    <mergeCell ref="A68:A69"/>
    <mergeCell ref="B68:B69"/>
    <mergeCell ref="A70:A71"/>
    <mergeCell ref="B70:B71"/>
    <mergeCell ref="C70:C71"/>
    <mergeCell ref="D70:D71"/>
    <mergeCell ref="N68:O68"/>
    <mergeCell ref="C68:C69"/>
    <mergeCell ref="C64:C65"/>
    <mergeCell ref="D64:D65"/>
    <mergeCell ref="A66:A67"/>
    <mergeCell ref="B66:B67"/>
    <mergeCell ref="C66:C67"/>
    <mergeCell ref="M70:O70"/>
    <mergeCell ref="F70:F71"/>
    <mergeCell ref="A54:A55"/>
    <mergeCell ref="A56:A57"/>
    <mergeCell ref="A64:A65"/>
    <mergeCell ref="B64:B65"/>
    <mergeCell ref="A62:A63"/>
    <mergeCell ref="B62:B63"/>
    <mergeCell ref="A60:A61"/>
    <mergeCell ref="B60:B61"/>
    <mergeCell ref="B54:B55"/>
    <mergeCell ref="B56:B57"/>
    <mergeCell ref="B40:B41"/>
    <mergeCell ref="B50:B51"/>
    <mergeCell ref="B52:B53"/>
    <mergeCell ref="M45:O45"/>
    <mergeCell ref="M46:O46"/>
    <mergeCell ref="B46:B47"/>
    <mergeCell ref="B48:B49"/>
    <mergeCell ref="B42:B43"/>
    <mergeCell ref="G48:I48"/>
    <mergeCell ref="G49:I49"/>
    <mergeCell ref="N47:O47"/>
    <mergeCell ref="R10:R11"/>
    <mergeCell ref="M21:O21"/>
    <mergeCell ref="M22:O22"/>
    <mergeCell ref="N23:O23"/>
    <mergeCell ref="N20:O20"/>
    <mergeCell ref="C56:C57"/>
    <mergeCell ref="Q35:R35"/>
    <mergeCell ref="P33:R33"/>
    <mergeCell ref="J28:L28"/>
    <mergeCell ref="J52:L52"/>
    <mergeCell ref="J40:L40"/>
    <mergeCell ref="J51:L51"/>
    <mergeCell ref="K29:L29"/>
    <mergeCell ref="K41:L41"/>
    <mergeCell ref="J39:L39"/>
    <mergeCell ref="J63:L63"/>
    <mergeCell ref="J64:L64"/>
    <mergeCell ref="H50:I50"/>
    <mergeCell ref="H44:I44"/>
    <mergeCell ref="C62:C63"/>
    <mergeCell ref="H62:I62"/>
    <mergeCell ref="K53:L53"/>
    <mergeCell ref="G54:I54"/>
    <mergeCell ref="C60:C61"/>
    <mergeCell ref="G60:I60"/>
    <mergeCell ref="B32:B33"/>
    <mergeCell ref="B28:B29"/>
    <mergeCell ref="B34:B35"/>
    <mergeCell ref="F34:F35"/>
    <mergeCell ref="C28:C29"/>
    <mergeCell ref="C32:C33"/>
    <mergeCell ref="C30:C31"/>
    <mergeCell ref="D28:D29"/>
    <mergeCell ref="C34:C35"/>
    <mergeCell ref="D34:D35"/>
    <mergeCell ref="K65:L65"/>
    <mergeCell ref="F64:F65"/>
    <mergeCell ref="H56:I56"/>
    <mergeCell ref="B36:B37"/>
    <mergeCell ref="B38:B39"/>
    <mergeCell ref="C42:C43"/>
    <mergeCell ref="C38:C39"/>
    <mergeCell ref="C40:C41"/>
    <mergeCell ref="C36:C37"/>
    <mergeCell ref="G42:I42"/>
    <mergeCell ref="C20:C21"/>
    <mergeCell ref="C18:C19"/>
    <mergeCell ref="G37:I37"/>
    <mergeCell ref="H38:I38"/>
    <mergeCell ref="H20:I20"/>
    <mergeCell ref="H32:I32"/>
    <mergeCell ref="G30:I30"/>
    <mergeCell ref="G31:I31"/>
    <mergeCell ref="G36:I36"/>
    <mergeCell ref="G25:I25"/>
    <mergeCell ref="B44:B45"/>
    <mergeCell ref="C16:C17"/>
    <mergeCell ref="G43:I43"/>
    <mergeCell ref="B16:B17"/>
    <mergeCell ref="B18:B19"/>
    <mergeCell ref="B20:B21"/>
    <mergeCell ref="B30:B31"/>
    <mergeCell ref="B22:B23"/>
    <mergeCell ref="B24:B25"/>
    <mergeCell ref="C44:C45"/>
    <mergeCell ref="A34:A35"/>
    <mergeCell ref="A36:A37"/>
    <mergeCell ref="A50:A51"/>
    <mergeCell ref="A52:A53"/>
    <mergeCell ref="A38:A39"/>
    <mergeCell ref="A40:A41"/>
    <mergeCell ref="A42:A43"/>
    <mergeCell ref="A44:A45"/>
    <mergeCell ref="A46:A47"/>
    <mergeCell ref="A48:A49"/>
    <mergeCell ref="A16:A17"/>
    <mergeCell ref="A18:A19"/>
    <mergeCell ref="A20:A21"/>
    <mergeCell ref="A22:A23"/>
    <mergeCell ref="A30:A31"/>
    <mergeCell ref="A32:A33"/>
    <mergeCell ref="A24:A25"/>
    <mergeCell ref="A26:A27"/>
    <mergeCell ref="A28:A29"/>
    <mergeCell ref="F22:F23"/>
    <mergeCell ref="C26:C27"/>
    <mergeCell ref="C24:C25"/>
    <mergeCell ref="C22:C23"/>
    <mergeCell ref="B26:B27"/>
    <mergeCell ref="D107:F107"/>
    <mergeCell ref="D16:D17"/>
    <mergeCell ref="D40:D41"/>
    <mergeCell ref="D22:D23"/>
    <mergeCell ref="D52:D53"/>
    <mergeCell ref="F16:F17"/>
    <mergeCell ref="F40:F41"/>
    <mergeCell ref="D46:D47"/>
    <mergeCell ref="F52:F53"/>
    <mergeCell ref="F46:F47"/>
    <mergeCell ref="P34:R34"/>
    <mergeCell ref="D9:D11"/>
    <mergeCell ref="E9:E11"/>
    <mergeCell ref="F9:F11"/>
    <mergeCell ref="G12:I12"/>
    <mergeCell ref="H26:I26"/>
    <mergeCell ref="J16:L16"/>
    <mergeCell ref="J15:L15"/>
    <mergeCell ref="K17:L17"/>
    <mergeCell ref="J27:L27"/>
    <mergeCell ref="D1:Q1"/>
    <mergeCell ref="D4:Q4"/>
    <mergeCell ref="F28:F29"/>
    <mergeCell ref="O8:Q8"/>
    <mergeCell ref="L8:N8"/>
    <mergeCell ref="F8:H8"/>
    <mergeCell ref="G13:I13"/>
    <mergeCell ref="G18:I18"/>
    <mergeCell ref="G19:I19"/>
    <mergeCell ref="G24:I24"/>
    <mergeCell ref="D2:Q2"/>
    <mergeCell ref="D3:Q3"/>
    <mergeCell ref="Q6:R6"/>
    <mergeCell ref="H6:I6"/>
    <mergeCell ref="K6:L6"/>
    <mergeCell ref="Q5:R5"/>
    <mergeCell ref="H5:K5"/>
    <mergeCell ref="L5:O5"/>
    <mergeCell ref="B14:B15"/>
    <mergeCell ref="A12:A13"/>
    <mergeCell ref="B12:B13"/>
    <mergeCell ref="C9:C11"/>
    <mergeCell ref="I8:K8"/>
    <mergeCell ref="A6:B6"/>
    <mergeCell ref="H14:I14"/>
    <mergeCell ref="C46:C47"/>
    <mergeCell ref="C50:C51"/>
    <mergeCell ref="C52:C53"/>
    <mergeCell ref="C54:C55"/>
    <mergeCell ref="C48:C49"/>
    <mergeCell ref="A9:A11"/>
    <mergeCell ref="B9:B11"/>
    <mergeCell ref="A14:A15"/>
    <mergeCell ref="C14:C15"/>
    <mergeCell ref="C12:C13"/>
    <mergeCell ref="F124:I124"/>
    <mergeCell ref="H108:I108"/>
    <mergeCell ref="F120:I120"/>
    <mergeCell ref="F121:I121"/>
    <mergeCell ref="F122:G122"/>
    <mergeCell ref="F123:I123"/>
    <mergeCell ref="G117:I117"/>
    <mergeCell ref="G118:I118"/>
    <mergeCell ref="D119:F119"/>
    <mergeCell ref="H119:I119"/>
    <mergeCell ref="D112:F112"/>
    <mergeCell ref="H111:I111"/>
    <mergeCell ref="G55:I55"/>
    <mergeCell ref="H68:I68"/>
    <mergeCell ref="G61:I61"/>
    <mergeCell ref="G66:I66"/>
    <mergeCell ref="G67:I67"/>
    <mergeCell ref="F82:F83"/>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C141:AC147"/>
    <mergeCell ref="AD141:AD147"/>
    <mergeCell ref="AC148:AC154"/>
    <mergeCell ref="AD148:AD154"/>
    <mergeCell ref="AC127:AC133"/>
    <mergeCell ref="AD127:AD133"/>
    <mergeCell ref="AC134:AC140"/>
    <mergeCell ref="AD134:AD140"/>
    <mergeCell ref="AC169:AC175"/>
    <mergeCell ref="AD169:AD175"/>
    <mergeCell ref="AC176:AC182"/>
    <mergeCell ref="AD176:AD182"/>
    <mergeCell ref="AC155:AC161"/>
    <mergeCell ref="AD155:AD161"/>
    <mergeCell ref="AC162:AC168"/>
    <mergeCell ref="AD162:AD168"/>
    <mergeCell ref="AC197:AC203"/>
    <mergeCell ref="AD197:AD203"/>
    <mergeCell ref="AC204:AC210"/>
    <mergeCell ref="AD204:AD210"/>
    <mergeCell ref="AC183:AC189"/>
    <mergeCell ref="AD183:AD189"/>
    <mergeCell ref="AC190:AC196"/>
    <mergeCell ref="AD190:AD196"/>
    <mergeCell ref="AC225:AC231"/>
    <mergeCell ref="AD225:AD231"/>
    <mergeCell ref="AC232:AC238"/>
    <mergeCell ref="AD232:AD238"/>
    <mergeCell ref="AC211:AC217"/>
    <mergeCell ref="AD211:AD217"/>
    <mergeCell ref="AC218:AC224"/>
    <mergeCell ref="AD218:AD224"/>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12:E15 E18:E21 E96:E99 E30:E33 E36:E39 E42:E45 E48:E51 E54:E57 E60:E63 E66:E69 E72:E75 E78:E81 E84:E87 E90:E93 E24:E27 E102:E105">
    <cfRule type="expression" priority="1" dxfId="287" stopIfTrue="1">
      <formula>COUNTIF($O$106:$Q$121,D12)&gt;0</formula>
    </cfRule>
  </conditionalFormatting>
  <conditionalFormatting sqref="K118 K110">
    <cfRule type="expression" priority="2" dxfId="294" stopIfTrue="1">
      <formula>$C$108=TRUE</formula>
    </cfRule>
  </conditionalFormatting>
  <conditionalFormatting sqref="C58:C59">
    <cfRule type="expression" priority="3" dxfId="288" stopIfTrue="1">
      <formula>COUNTIF($C$12:$C$57,C58)&gt;1</formula>
    </cfRule>
  </conditionalFormatting>
  <conditionalFormatting sqref="C12:C15 C18:C21 C24:C27 C30:C33 C36:C39 C42:C45 C48:C51 C54:C57 C60:C63 C66:C69 C72:C75 C78:C81 C84:C87 C90:C93 C96:C99 C102:C105">
    <cfRule type="expression" priority="4" dxfId="288" stopIfTrue="1">
      <formula>COUNTIF($C$12:$C$105,C12)&gt;1</formula>
    </cfRule>
  </conditionalFormatting>
  <conditionalFormatting sqref="D12:D15 P81:R82 G30:I31 D24:D27 D30:D33 D36:D39 D42:D45 D48:D51 D54:D57 D60:D63 D66:D69 D72:D75 D78:D81 D84:D87 D90:D93 G12:I13 G18:I19 G24:I25 D18:D21 D96:D99 G42:I43 G36:I37 G54:I55 G48:I49 G66:I67 G60:I61 G78:I79 G72:I73 G90:I91 G84:I85 G102:I103 G96:I97 J15:L16 J27:L28 J39:L40 J51:L52 J63:L64 J75:L76 J87:L88 J99:L100 M21:O22 M45:O46 M69:O70 M93:O94 P33:R34 Q57:R58 D102:D105">
    <cfRule type="expression" priority="5" dxfId="287" stopIfTrue="1">
      <formula>COUNTIF($O$106:$Q$121,D12)&gt;0</formula>
    </cfRule>
  </conditionalFormatting>
  <conditionalFormatting sqref="G14 G20 G26 G32 G38 G44 G50 G56 G62 G68 G74 G80 G86 G92 G98 G104 J17 J29 J41 J53 J65 J77 J89 J101 M95 M71 M47 M23 P35 P83 P59 G111">
    <cfRule type="cellIs" priority="6" dxfId="295" operator="notEqual" stopIfTrue="1">
      <formula>0</formula>
    </cfRule>
  </conditionalFormatting>
  <conditionalFormatting sqref="AA46 AA39 AA32 AA25 AA228 AA18 AA88 AA81 AA74 AA67 AA60 AA53 AA137 AA123 AA116 AA109 AA102 AA95 AA179 AA165 AA158 AA151 AA144 AA130 AA186 AA172 AA193 AA200 AA207 AA214 AA221 AA235">
    <cfRule type="cellIs" priority="7" dxfId="0" operator="notEqual" stopIfTrue="1">
      <formula>"против"</formula>
    </cfRule>
  </conditionalFormatting>
  <conditionalFormatting sqref="AA47 AA40 AA19 AA229 AA26 AA33 AA89 AA82 AA54 AA61 AA68 AA75 AA138 AA124 AA96 AA103 AA110 AA117 AA180 AA166 AA131 AA145 AA152 AA159 AA187 AA173 AA194 AA201 AA208 AA215 AA222 AA236">
    <cfRule type="expression" priority="8" dxfId="0" stopIfTrue="1">
      <formula>AA18&lt;&gt;"против"</formula>
    </cfRule>
  </conditionalFormatting>
  <conditionalFormatting sqref="AA17 AA227 AA24 AA31 AA38 AA45 AA52 AA59 AA66 AA73 AA80 AA87 AA94 AA101 AA108 AA115 AA122 AA136 AA129 AA143 AA150 AA157 AA164 AA178 AA185 AA171 AA192 AA199 AA206 AA213 AA220 AA234">
    <cfRule type="expression" priority="9" dxfId="0" stopIfTrue="1">
      <formula>AA18&lt;&gt;"против"</formula>
    </cfRule>
  </conditionalFormatting>
  <conditionalFormatting sqref="AA16 AA226 AA23 AA30 AA37 AA44 AA51 AA58 AA65 AA72 AA79 AA86 AA93 AA100 AA107 AA114 AA121 AA135 AA128 AA142 AA149 AA156 AA163 AA177 AA184 AA170 AA191 AA198 AA205 AA212 AA219 AA233">
    <cfRule type="expression" priority="10" dxfId="0" stopIfTrue="1">
      <formula>AA18&lt;&gt;"против"</formula>
    </cfRule>
  </conditionalFormatting>
  <conditionalFormatting sqref="AA20 AA230 AA27 AA34 AA41 AA55 AA62 AA69 AA76 AA83 AA97 AA104 AA111 AA118 AA125 AA132 AA146 AA153 AA160 AA167 AA181 AA48 AA90 AA139 AA188 AA174 AA195 AA202 AA209 AA216 AA223 AA237">
    <cfRule type="expression" priority="11" dxfId="0" stopIfTrue="1">
      <formula>AA18&lt;&gt;"против"</formula>
    </cfRule>
  </conditionalFormatting>
  <printOptions horizontalCentered="1"/>
  <pageMargins left="0.15" right="0.14" top="0.16" bottom="0.22" header="0" footer="0"/>
  <pageSetup fitToHeight="1" fitToWidth="1" horizontalDpi="600" verticalDpi="600" orientation="portrait" paperSize="9" scale="72" r:id="rId2"/>
  <legacyDrawing r:id="rId1"/>
</worksheet>
</file>

<file path=xl/worksheets/sheet18.xml><?xml version="1.0" encoding="utf-8"?>
<worksheet xmlns="http://schemas.openxmlformats.org/spreadsheetml/2006/main" xmlns:r="http://schemas.openxmlformats.org/officeDocument/2006/relationships">
  <sheetPr codeName="Лист21">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8.875" style="171" customWidth="1"/>
    <col min="2" max="2" width="6.375" style="171" customWidth="1"/>
    <col min="3" max="3" width="6.25390625" style="184" hidden="1" customWidth="1"/>
    <col min="4" max="4" width="16.75390625" style="179" customWidth="1"/>
    <col min="5" max="5" width="4.75390625" style="179" customWidth="1"/>
    <col min="6" max="6" width="7.75390625" style="179" customWidth="1"/>
    <col min="7" max="7" width="1.75390625" style="171" customWidth="1"/>
    <col min="8" max="9" width="9.875" style="171" customWidth="1"/>
    <col min="10" max="10" width="1.75390625" style="171" customWidth="1"/>
    <col min="11" max="12" width="9.875" style="171" customWidth="1"/>
    <col min="13" max="13" width="1.75390625" style="179" customWidth="1"/>
    <col min="14" max="15" width="9.875" style="179" customWidth="1"/>
    <col min="16" max="16" width="1.75390625" style="179" customWidth="1"/>
    <col min="17" max="17" width="9.75390625" style="210" customWidth="1"/>
    <col min="18" max="18" width="9.75390625" style="179" customWidth="1"/>
    <col min="19" max="19" width="10.125" style="171" customWidth="1"/>
    <col min="20" max="26" width="9.125" style="171" customWidth="1"/>
    <col min="27" max="27" width="34.375" style="144" hidden="1" customWidth="1"/>
    <col min="28" max="28" width="9.125" style="144" hidden="1" customWidth="1"/>
    <col min="29" max="30" width="9.125" style="171" hidden="1" customWidth="1"/>
    <col min="31" max="31" width="9.125" style="170" hidden="1" customWidth="1"/>
    <col min="32" max="16384" width="9.125" style="171" customWidth="1"/>
  </cols>
  <sheetData>
    <row r="1" spans="1:26" ht="31.5" customHeight="1">
      <c r="A1" s="218"/>
      <c r="B1" s="553"/>
      <c r="C1" s="547"/>
      <c r="D1" s="1491"/>
      <c r="E1" s="1491"/>
      <c r="F1" s="1491"/>
      <c r="G1" s="1491"/>
      <c r="H1" s="1491"/>
      <c r="I1" s="1491"/>
      <c r="J1" s="1491"/>
      <c r="K1" s="1491"/>
      <c r="L1" s="1491"/>
      <c r="M1" s="1491"/>
      <c r="N1" s="1491"/>
      <c r="O1" s="1491"/>
      <c r="P1" s="1491"/>
      <c r="Q1" s="1491"/>
      <c r="R1" s="553"/>
      <c r="S1" s="239"/>
      <c r="T1" s="239"/>
      <c r="U1" s="239"/>
      <c r="V1" s="239"/>
      <c r="W1" s="239"/>
      <c r="X1" s="239"/>
      <c r="Y1" s="239"/>
      <c r="Z1" s="205"/>
    </row>
    <row r="2" spans="1:31" s="180" customFormat="1" ht="15">
      <c r="A2" s="815"/>
      <c r="B2" s="815"/>
      <c r="C2" s="291"/>
      <c r="D2" s="1070"/>
      <c r="E2" s="1070"/>
      <c r="F2" s="1070"/>
      <c r="G2" s="1070"/>
      <c r="H2" s="1070"/>
      <c r="I2" s="1070"/>
      <c r="J2" s="1070"/>
      <c r="K2" s="1070"/>
      <c r="L2" s="1070"/>
      <c r="M2" s="1070"/>
      <c r="N2" s="1070"/>
      <c r="O2" s="1070"/>
      <c r="P2" s="1070"/>
      <c r="Q2" s="1070"/>
      <c r="R2" s="870"/>
      <c r="S2" s="712"/>
      <c r="T2" s="712"/>
      <c r="U2" s="712"/>
      <c r="V2" s="712"/>
      <c r="W2" s="712"/>
      <c r="X2" s="712"/>
      <c r="Y2" s="712"/>
      <c r="Z2" s="489"/>
      <c r="AA2" s="146"/>
      <c r="AB2" s="146"/>
      <c r="AE2" s="217"/>
    </row>
    <row r="3" spans="1:31" s="180" customFormat="1" ht="8.25" customHeight="1">
      <c r="A3" s="712"/>
      <c r="B3" s="712"/>
      <c r="C3" s="730"/>
      <c r="D3" s="1217"/>
      <c r="E3" s="1217"/>
      <c r="F3" s="1217"/>
      <c r="G3" s="1217"/>
      <c r="H3" s="1217"/>
      <c r="I3" s="1217"/>
      <c r="J3" s="1217"/>
      <c r="K3" s="1217"/>
      <c r="L3" s="1217"/>
      <c r="M3" s="1217"/>
      <c r="N3" s="1217"/>
      <c r="O3" s="1217"/>
      <c r="P3" s="1217"/>
      <c r="Q3" s="1217"/>
      <c r="R3" s="148"/>
      <c r="S3" s="712"/>
      <c r="T3" s="712"/>
      <c r="U3" s="712"/>
      <c r="V3" s="712"/>
      <c r="W3" s="712"/>
      <c r="X3" s="712"/>
      <c r="Y3" s="712"/>
      <c r="Z3" s="489"/>
      <c r="AA3" s="146"/>
      <c r="AB3" s="146"/>
      <c r="AE3" s="217"/>
    </row>
    <row r="4" spans="1:28" ht="11.25" customHeight="1">
      <c r="A4" s="239"/>
      <c r="B4" s="239"/>
      <c r="C4" s="205"/>
      <c r="D4" s="1210"/>
      <c r="E4" s="1210"/>
      <c r="F4" s="1210"/>
      <c r="G4" s="1210"/>
      <c r="H4" s="1210"/>
      <c r="I4" s="1210"/>
      <c r="J4" s="1210"/>
      <c r="K4" s="1210"/>
      <c r="L4" s="1210"/>
      <c r="M4" s="1210"/>
      <c r="N4" s="1210"/>
      <c r="O4" s="1210"/>
      <c r="P4" s="1210"/>
      <c r="Q4" s="1210"/>
      <c r="R4" s="802"/>
      <c r="S4" s="239"/>
      <c r="T4" s="239"/>
      <c r="U4" s="239"/>
      <c r="V4" s="239"/>
      <c r="W4" s="239"/>
      <c r="X4" s="239"/>
      <c r="Y4" s="239"/>
      <c r="Z4" s="205"/>
      <c r="AA4" s="146"/>
      <c r="AB4" s="146"/>
    </row>
    <row r="5" spans="1:26" ht="12" customHeight="1">
      <c r="A5" s="239"/>
      <c r="B5" s="239"/>
      <c r="C5" s="644"/>
      <c r="D5" s="145"/>
      <c r="E5" s="145"/>
      <c r="F5" s="145"/>
      <c r="G5" s="239"/>
      <c r="H5" s="1184"/>
      <c r="I5" s="1184"/>
      <c r="J5" s="1184"/>
      <c r="K5" s="1184"/>
      <c r="L5" s="1155"/>
      <c r="M5" s="1155"/>
      <c r="N5" s="1155"/>
      <c r="O5" s="1155"/>
      <c r="P5" s="822"/>
      <c r="Q5" s="1183"/>
      <c r="R5" s="1183"/>
      <c r="S5" s="239"/>
      <c r="T5" s="239"/>
      <c r="U5" s="239"/>
      <c r="V5" s="239"/>
      <c r="W5" s="239"/>
      <c r="X5" s="239"/>
      <c r="Y5" s="239"/>
      <c r="Z5" s="205"/>
    </row>
    <row r="6" spans="1:31" s="190" customFormat="1" ht="18" customHeight="1">
      <c r="A6" s="1492"/>
      <c r="B6" s="1492"/>
      <c r="C6" s="713"/>
      <c r="D6" s="832"/>
      <c r="E6" s="795"/>
      <c r="F6" s="795"/>
      <c r="G6" s="871"/>
      <c r="H6" s="1180"/>
      <c r="I6" s="1180"/>
      <c r="J6" s="819"/>
      <c r="K6" s="1058"/>
      <c r="L6" s="1058"/>
      <c r="M6" s="796"/>
      <c r="N6" s="872"/>
      <c r="O6" s="820"/>
      <c r="P6" s="820"/>
      <c r="Q6" s="1179"/>
      <c r="R6" s="1179"/>
      <c r="S6" s="873"/>
      <c r="T6" s="873"/>
      <c r="U6" s="873"/>
      <c r="V6" s="873"/>
      <c r="W6" s="873"/>
      <c r="X6" s="873"/>
      <c r="Y6" s="873"/>
      <c r="Z6" s="719"/>
      <c r="AA6" s="144"/>
      <c r="AB6" s="144"/>
      <c r="AE6" s="224"/>
    </row>
    <row r="7" spans="1:31" s="180" customFormat="1" ht="12.75" customHeight="1">
      <c r="A7" s="874"/>
      <c r="B7" s="874"/>
      <c r="C7" s="723"/>
      <c r="D7" s="833"/>
      <c r="E7" s="833"/>
      <c r="F7" s="833"/>
      <c r="G7" s="875"/>
      <c r="H7" s="876"/>
      <c r="I7" s="876"/>
      <c r="J7" s="876"/>
      <c r="K7" s="815"/>
      <c r="L7" s="815"/>
      <c r="M7" s="834"/>
      <c r="N7" s="877"/>
      <c r="O7" s="878"/>
      <c r="P7" s="878"/>
      <c r="Q7" s="834"/>
      <c r="R7" s="834"/>
      <c r="S7" s="712"/>
      <c r="T7" s="712"/>
      <c r="U7" s="712"/>
      <c r="V7" s="712"/>
      <c r="W7" s="712"/>
      <c r="X7" s="712"/>
      <c r="Y7" s="712"/>
      <c r="Z7" s="489"/>
      <c r="AA7" s="150"/>
      <c r="AB7" s="150"/>
      <c r="AE7" s="170"/>
    </row>
    <row r="8" spans="1:26" ht="10.5" customHeight="1">
      <c r="A8" s="553"/>
      <c r="B8" s="553"/>
      <c r="C8" s="690"/>
      <c r="D8" s="879"/>
      <c r="E8" s="879"/>
      <c r="F8" s="1074"/>
      <c r="G8" s="1074"/>
      <c r="H8" s="1074"/>
      <c r="I8" s="1074"/>
      <c r="J8" s="1074"/>
      <c r="K8" s="1074"/>
      <c r="L8" s="1074"/>
      <c r="M8" s="1074"/>
      <c r="N8" s="1074"/>
      <c r="O8" s="1074"/>
      <c r="P8" s="1074"/>
      <c r="Q8" s="1074"/>
      <c r="R8" s="880"/>
      <c r="S8" s="239"/>
      <c r="T8" s="239"/>
      <c r="U8" s="239"/>
      <c r="V8" s="239"/>
      <c r="W8" s="239"/>
      <c r="X8" s="239"/>
      <c r="Y8" s="239"/>
      <c r="Z8" s="205"/>
    </row>
    <row r="9" spans="1:26" ht="6" customHeight="1">
      <c r="A9" s="1493"/>
      <c r="B9" s="1189"/>
      <c r="C9" s="1495"/>
      <c r="D9" s="1215"/>
      <c r="E9" s="1156"/>
      <c r="F9" s="1156"/>
      <c r="G9" s="621"/>
      <c r="H9" s="568"/>
      <c r="I9" s="205"/>
      <c r="J9" s="200"/>
      <c r="K9" s="205"/>
      <c r="L9" s="205"/>
      <c r="M9" s="566"/>
      <c r="N9" s="566"/>
      <c r="O9" s="566"/>
      <c r="P9" s="566"/>
      <c r="Q9" s="586"/>
      <c r="R9" s="566"/>
      <c r="S9" s="239"/>
      <c r="T9" s="239"/>
      <c r="U9" s="239"/>
      <c r="V9" s="239"/>
      <c r="W9" s="239"/>
      <c r="X9" s="239"/>
      <c r="Y9" s="239"/>
      <c r="Z9" s="205"/>
    </row>
    <row r="10" spans="1:31" ht="9.75" customHeight="1">
      <c r="A10" s="1494"/>
      <c r="B10" s="1190"/>
      <c r="C10" s="1495"/>
      <c r="D10" s="1215"/>
      <c r="E10" s="1156"/>
      <c r="F10" s="1156"/>
      <c r="G10" s="622"/>
      <c r="H10" s="548"/>
      <c r="I10" s="623"/>
      <c r="J10" s="624"/>
      <c r="K10" s="624"/>
      <c r="L10" s="624"/>
      <c r="M10" s="625"/>
      <c r="N10" s="626"/>
      <c r="O10" s="627"/>
      <c r="P10" s="625"/>
      <c r="Q10" s="626"/>
      <c r="R10" s="1415"/>
      <c r="S10" s="239"/>
      <c r="T10" s="239"/>
      <c r="U10" s="239"/>
      <c r="V10" s="239"/>
      <c r="W10" s="239"/>
      <c r="X10" s="239"/>
      <c r="Y10" s="239"/>
      <c r="Z10" s="205"/>
      <c r="AE10" s="225"/>
    </row>
    <row r="11" spans="1:31" s="194" customFormat="1" ht="9.75" customHeight="1" thickBot="1">
      <c r="A11" s="1494"/>
      <c r="B11" s="1190"/>
      <c r="C11" s="1496"/>
      <c r="D11" s="1400"/>
      <c r="E11" s="1401"/>
      <c r="F11" s="1401"/>
      <c r="G11" s="628"/>
      <c r="H11" s="571"/>
      <c r="I11" s="629"/>
      <c r="J11" s="630"/>
      <c r="K11" s="630"/>
      <c r="L11" s="630"/>
      <c r="M11" s="631"/>
      <c r="N11" s="632"/>
      <c r="O11" s="633"/>
      <c r="P11" s="631"/>
      <c r="Q11" s="632"/>
      <c r="R11" s="1416"/>
      <c r="S11" s="573"/>
      <c r="T11" s="573"/>
      <c r="U11" s="573"/>
      <c r="V11" s="573"/>
      <c r="W11" s="573"/>
      <c r="X11" s="573"/>
      <c r="Y11" s="573"/>
      <c r="Z11" s="569"/>
      <c r="AA11" s="153"/>
      <c r="AB11" s="153"/>
      <c r="AE11" s="225"/>
    </row>
    <row r="12" spans="1:31" s="194" customFormat="1" ht="9" customHeight="1">
      <c r="A12" s="1460"/>
      <c r="B12" s="1461"/>
      <c r="C12" s="1463"/>
      <c r="D12" s="835"/>
      <c r="E12" s="836"/>
      <c r="F12" s="837"/>
      <c r="G12" s="1465"/>
      <c r="H12" s="1466"/>
      <c r="I12" s="1466"/>
      <c r="J12" s="856"/>
      <c r="K12" s="881"/>
      <c r="L12" s="881"/>
      <c r="M12" s="858"/>
      <c r="N12" s="858"/>
      <c r="O12" s="858"/>
      <c r="P12" s="838"/>
      <c r="Q12" s="838"/>
      <c r="R12" s="838"/>
      <c r="S12" s="573"/>
      <c r="T12" s="573"/>
      <c r="U12" s="573"/>
      <c r="V12" s="573"/>
      <c r="W12" s="573"/>
      <c r="X12" s="573"/>
      <c r="Y12" s="573"/>
      <c r="Z12" s="569"/>
      <c r="AA12" s="153"/>
      <c r="AB12" s="153"/>
      <c r="AE12" s="219"/>
    </row>
    <row r="13" spans="1:31" s="184" customFormat="1" ht="9" customHeight="1">
      <c r="A13" s="1445"/>
      <c r="B13" s="1462"/>
      <c r="C13" s="1464"/>
      <c r="D13" s="839"/>
      <c r="E13" s="840"/>
      <c r="F13" s="841"/>
      <c r="G13" s="1468"/>
      <c r="H13" s="1469"/>
      <c r="I13" s="1469"/>
      <c r="J13" s="842"/>
      <c r="K13" s="882"/>
      <c r="L13" s="882"/>
      <c r="M13" s="843"/>
      <c r="N13" s="843"/>
      <c r="O13" s="843"/>
      <c r="P13" s="798"/>
      <c r="Q13" s="798"/>
      <c r="R13" s="798"/>
      <c r="S13" s="574"/>
      <c r="T13" s="716"/>
      <c r="U13" s="716"/>
      <c r="V13" s="716"/>
      <c r="W13" s="716"/>
      <c r="X13" s="716"/>
      <c r="Y13" s="716"/>
      <c r="Z13" s="644"/>
      <c r="AA13" s="144"/>
      <c r="AB13" s="144"/>
      <c r="AE13" s="219"/>
    </row>
    <row r="14" spans="1:31" s="184" customFormat="1" ht="9" customHeight="1">
      <c r="A14" s="1444"/>
      <c r="B14" s="1455"/>
      <c r="C14" s="1457"/>
      <c r="D14" s="338"/>
      <c r="E14" s="339"/>
      <c r="F14" s="340"/>
      <c r="G14" s="341"/>
      <c r="H14" s="1459"/>
      <c r="I14" s="1483"/>
      <c r="J14" s="844"/>
      <c r="K14" s="882"/>
      <c r="L14" s="882"/>
      <c r="M14" s="843"/>
      <c r="N14" s="843"/>
      <c r="O14" s="843"/>
      <c r="P14" s="798"/>
      <c r="Q14" s="798"/>
      <c r="R14" s="798"/>
      <c r="S14" s="574"/>
      <c r="T14" s="716"/>
      <c r="U14" s="716"/>
      <c r="V14" s="716"/>
      <c r="W14" s="716"/>
      <c r="X14" s="716"/>
      <c r="Y14" s="716"/>
      <c r="Z14" s="644"/>
      <c r="AA14" s="144"/>
      <c r="AB14" s="144"/>
      <c r="AE14" s="219"/>
    </row>
    <row r="15" spans="1:31" s="184" customFormat="1" ht="9" customHeight="1" thickBot="1">
      <c r="A15" s="1446"/>
      <c r="B15" s="1456"/>
      <c r="C15" s="1458"/>
      <c r="D15" s="342"/>
      <c r="E15" s="343"/>
      <c r="F15" s="344"/>
      <c r="G15" s="845"/>
      <c r="H15" s="861"/>
      <c r="I15" s="883"/>
      <c r="J15" s="1471"/>
      <c r="K15" s="1472"/>
      <c r="L15" s="1472"/>
      <c r="M15" s="846"/>
      <c r="N15" s="843"/>
      <c r="O15" s="843"/>
      <c r="P15" s="798"/>
      <c r="Q15" s="798"/>
      <c r="R15" s="798"/>
      <c r="S15" s="574"/>
      <c r="T15" s="716"/>
      <c r="U15" s="716"/>
      <c r="V15" s="716"/>
      <c r="W15" s="716"/>
      <c r="X15" s="716"/>
      <c r="Y15" s="716"/>
      <c r="Z15" s="644"/>
      <c r="AA15" s="156" t="s">
        <v>71</v>
      </c>
      <c r="AB15" s="1080">
        <v>1</v>
      </c>
      <c r="AC15" s="1001">
        <v>14</v>
      </c>
      <c r="AD15" s="1002">
        <v>7</v>
      </c>
      <c r="AE15" s="1000" t="b">
        <v>0</v>
      </c>
    </row>
    <row r="16" spans="1:31" s="184" customFormat="1" ht="9" customHeight="1">
      <c r="A16" s="1473"/>
      <c r="B16" s="1474"/>
      <c r="C16" s="1476"/>
      <c r="D16" s="1478"/>
      <c r="E16" s="836"/>
      <c r="F16" s="1478"/>
      <c r="G16" s="845"/>
      <c r="H16" s="861"/>
      <c r="I16" s="883"/>
      <c r="J16" s="1480"/>
      <c r="K16" s="1481"/>
      <c r="L16" s="1481"/>
      <c r="M16" s="846"/>
      <c r="N16" s="843"/>
      <c r="O16" s="843"/>
      <c r="P16" s="798"/>
      <c r="Q16" s="798"/>
      <c r="R16" s="798"/>
      <c r="S16" s="574"/>
      <c r="T16" s="716"/>
      <c r="U16" s="716"/>
      <c r="V16" s="716"/>
      <c r="W16" s="716"/>
      <c r="X16" s="716"/>
      <c r="Y16" s="716"/>
      <c r="Z16" s="644"/>
      <c r="AA16" s="157">
        <f>IF(AE15,D12,"")</f>
      </c>
      <c r="AB16" s="1080"/>
      <c r="AC16" s="1001"/>
      <c r="AD16" s="1002"/>
      <c r="AE16" s="1000"/>
    </row>
    <row r="17" spans="1:31" s="184" customFormat="1" ht="9" customHeight="1" thickBot="1">
      <c r="A17" s="1010"/>
      <c r="B17" s="1475"/>
      <c r="C17" s="1477"/>
      <c r="D17" s="1479"/>
      <c r="E17" s="840"/>
      <c r="F17" s="1479"/>
      <c r="G17" s="845"/>
      <c r="H17" s="861"/>
      <c r="I17" s="883"/>
      <c r="J17" s="637"/>
      <c r="K17" s="1487"/>
      <c r="L17" s="1487"/>
      <c r="M17" s="847"/>
      <c r="N17" s="843"/>
      <c r="O17" s="843"/>
      <c r="P17" s="843"/>
      <c r="Q17" s="843"/>
      <c r="R17" s="843"/>
      <c r="S17" s="574"/>
      <c r="T17" s="716"/>
      <c r="U17" s="716"/>
      <c r="V17" s="716"/>
      <c r="W17" s="716"/>
      <c r="X17" s="716"/>
      <c r="Y17" s="716"/>
      <c r="Z17" s="644"/>
      <c r="AA17" s="158">
        <f>IF(AE15,D13,"")</f>
      </c>
      <c r="AB17" s="1080"/>
      <c r="AC17" s="1001"/>
      <c r="AD17" s="1002"/>
      <c r="AE17" s="1000"/>
    </row>
    <row r="18" spans="1:31" s="184" customFormat="1" ht="9" customHeight="1">
      <c r="A18" s="1460"/>
      <c r="B18" s="1461"/>
      <c r="C18" s="1463"/>
      <c r="D18" s="835"/>
      <c r="E18" s="836"/>
      <c r="F18" s="837"/>
      <c r="G18" s="1465"/>
      <c r="H18" s="1466"/>
      <c r="I18" s="1467"/>
      <c r="J18" s="842"/>
      <c r="K18" s="844"/>
      <c r="L18" s="844"/>
      <c r="M18" s="847"/>
      <c r="N18" s="843"/>
      <c r="O18" s="843"/>
      <c r="P18" s="843"/>
      <c r="Q18" s="843"/>
      <c r="R18" s="843"/>
      <c r="S18" s="574"/>
      <c r="T18" s="716"/>
      <c r="U18" s="716"/>
      <c r="V18" s="716"/>
      <c r="W18" s="716"/>
      <c r="X18" s="716"/>
      <c r="Y18" s="716"/>
      <c r="Z18" s="644"/>
      <c r="AA18" s="159"/>
      <c r="AB18" s="1080"/>
      <c r="AC18" s="1001"/>
      <c r="AD18" s="1002"/>
      <c r="AE18" s="1000"/>
    </row>
    <row r="19" spans="1:31" s="184" customFormat="1" ht="9" customHeight="1">
      <c r="A19" s="1445"/>
      <c r="B19" s="1462"/>
      <c r="C19" s="1464"/>
      <c r="D19" s="839"/>
      <c r="E19" s="840"/>
      <c r="F19" s="841"/>
      <c r="G19" s="1468"/>
      <c r="H19" s="1469"/>
      <c r="I19" s="1470"/>
      <c r="J19" s="842"/>
      <c r="K19" s="882"/>
      <c r="L19" s="882"/>
      <c r="M19" s="848"/>
      <c r="N19" s="843"/>
      <c r="O19" s="843"/>
      <c r="P19" s="843"/>
      <c r="Q19" s="843"/>
      <c r="R19" s="843"/>
      <c r="S19" s="574"/>
      <c r="T19" s="716"/>
      <c r="U19" s="716"/>
      <c r="V19" s="716"/>
      <c r="W19" s="716"/>
      <c r="X19" s="716"/>
      <c r="Y19" s="716"/>
      <c r="Z19" s="644"/>
      <c r="AA19" s="160">
        <f>IF(AE15,D14,"")</f>
      </c>
      <c r="AB19" s="1080"/>
      <c r="AC19" s="1001"/>
      <c r="AD19" s="1002"/>
      <c r="AE19" s="1000"/>
    </row>
    <row r="20" spans="1:31" s="184" customFormat="1" ht="9" customHeight="1">
      <c r="A20" s="1444"/>
      <c r="B20" s="1455"/>
      <c r="C20" s="1457"/>
      <c r="D20" s="849"/>
      <c r="E20" s="850"/>
      <c r="F20" s="851"/>
      <c r="G20" s="341"/>
      <c r="H20" s="1459"/>
      <c r="I20" s="1459"/>
      <c r="J20" s="844"/>
      <c r="K20" s="882"/>
      <c r="L20" s="882"/>
      <c r="M20" s="848"/>
      <c r="N20" s="1488"/>
      <c r="O20" s="1488"/>
      <c r="P20" s="843"/>
      <c r="Q20" s="843"/>
      <c r="R20" s="843"/>
      <c r="S20" s="574"/>
      <c r="T20" s="716"/>
      <c r="U20" s="716"/>
      <c r="V20" s="716"/>
      <c r="W20" s="716"/>
      <c r="X20" s="716"/>
      <c r="Y20" s="716"/>
      <c r="Z20" s="644"/>
      <c r="AA20" s="162">
        <f>IF(AE15,D15,"")</f>
      </c>
      <c r="AB20" s="1080"/>
      <c r="AC20" s="1001"/>
      <c r="AD20" s="1002"/>
      <c r="AE20" s="1000"/>
    </row>
    <row r="21" spans="1:31" s="184" customFormat="1" ht="9" customHeight="1" thickBot="1">
      <c r="A21" s="1446"/>
      <c r="B21" s="1456"/>
      <c r="C21" s="1458"/>
      <c r="D21" s="852"/>
      <c r="E21" s="853"/>
      <c r="F21" s="854"/>
      <c r="G21" s="855"/>
      <c r="H21" s="861"/>
      <c r="I21" s="861"/>
      <c r="J21" s="842"/>
      <c r="K21" s="882"/>
      <c r="L21" s="882"/>
      <c r="M21" s="1484"/>
      <c r="N21" s="1485"/>
      <c r="O21" s="1485"/>
      <c r="P21" s="843"/>
      <c r="Q21" s="843"/>
      <c r="R21" s="843"/>
      <c r="S21" s="574"/>
      <c r="T21" s="716"/>
      <c r="U21" s="716"/>
      <c r="V21" s="716"/>
      <c r="W21" s="716"/>
      <c r="X21" s="716"/>
      <c r="Y21" s="716"/>
      <c r="Z21" s="644"/>
      <c r="AA21" s="163">
        <v>1</v>
      </c>
      <c r="AB21" s="1080"/>
      <c r="AC21" s="1001"/>
      <c r="AD21" s="1002"/>
      <c r="AE21" s="1000"/>
    </row>
    <row r="22" spans="1:31" s="184" customFormat="1" ht="9" customHeight="1">
      <c r="A22" s="1473"/>
      <c r="B22" s="1474"/>
      <c r="C22" s="1476"/>
      <c r="D22" s="1478"/>
      <c r="E22" s="836"/>
      <c r="F22" s="1478"/>
      <c r="G22" s="845"/>
      <c r="H22" s="861"/>
      <c r="I22" s="861"/>
      <c r="J22" s="842"/>
      <c r="K22" s="882"/>
      <c r="L22" s="882"/>
      <c r="M22" s="1351"/>
      <c r="N22" s="1346"/>
      <c r="O22" s="1346"/>
      <c r="P22" s="300"/>
      <c r="Q22" s="843"/>
      <c r="R22" s="843"/>
      <c r="S22" s="574"/>
      <c r="T22" s="716"/>
      <c r="U22" s="716"/>
      <c r="V22" s="716"/>
      <c r="W22" s="716"/>
      <c r="X22" s="716"/>
      <c r="Y22" s="716"/>
      <c r="Z22" s="644"/>
      <c r="AA22" s="156" t="s">
        <v>3</v>
      </c>
      <c r="AB22" s="1080">
        <v>2</v>
      </c>
      <c r="AC22" s="1001">
        <v>20</v>
      </c>
      <c r="AD22" s="1002">
        <v>7</v>
      </c>
      <c r="AE22" s="1000" t="b">
        <v>0</v>
      </c>
    </row>
    <row r="23" spans="1:31" s="184" customFormat="1" ht="9" customHeight="1" thickBot="1">
      <c r="A23" s="1010"/>
      <c r="B23" s="1475"/>
      <c r="C23" s="1477"/>
      <c r="D23" s="1479"/>
      <c r="E23" s="840"/>
      <c r="F23" s="1479"/>
      <c r="G23" s="845"/>
      <c r="H23" s="861"/>
      <c r="I23" s="861"/>
      <c r="J23" s="844"/>
      <c r="K23" s="882"/>
      <c r="L23" s="882"/>
      <c r="M23" s="638"/>
      <c r="N23" s="1459"/>
      <c r="O23" s="1459"/>
      <c r="P23" s="847"/>
      <c r="Q23" s="843"/>
      <c r="R23" s="843"/>
      <c r="S23" s="574"/>
      <c r="T23" s="716"/>
      <c r="U23" s="716"/>
      <c r="V23" s="716"/>
      <c r="W23" s="716"/>
      <c r="X23" s="716"/>
      <c r="Y23" s="716"/>
      <c r="Z23" s="644"/>
      <c r="AA23" s="157">
        <f>IF(AE22,D18,"")</f>
      </c>
      <c r="AB23" s="1080"/>
      <c r="AC23" s="1001"/>
      <c r="AD23" s="1002"/>
      <c r="AE23" s="1000"/>
    </row>
    <row r="24" spans="1:31" s="184" customFormat="1" ht="9" customHeight="1">
      <c r="A24" s="1460"/>
      <c r="B24" s="1461"/>
      <c r="C24" s="1463"/>
      <c r="D24" s="835"/>
      <c r="E24" s="836"/>
      <c r="F24" s="837"/>
      <c r="G24" s="1465"/>
      <c r="H24" s="1466"/>
      <c r="I24" s="1466"/>
      <c r="J24" s="856"/>
      <c r="K24" s="882"/>
      <c r="L24" s="882"/>
      <c r="M24" s="848"/>
      <c r="N24" s="843"/>
      <c r="O24" s="843"/>
      <c r="P24" s="848"/>
      <c r="Q24" s="843"/>
      <c r="R24" s="843"/>
      <c r="S24" s="574"/>
      <c r="T24" s="716"/>
      <c r="U24" s="716"/>
      <c r="V24" s="716"/>
      <c r="W24" s="716"/>
      <c r="X24" s="716"/>
      <c r="Y24" s="716"/>
      <c r="Z24" s="644"/>
      <c r="AA24" s="158">
        <f>IF(AE22,D19,"")</f>
      </c>
      <c r="AB24" s="1080"/>
      <c r="AC24" s="1001"/>
      <c r="AD24" s="1002"/>
      <c r="AE24" s="1000"/>
    </row>
    <row r="25" spans="1:31" s="184" customFormat="1" ht="9" customHeight="1">
      <c r="A25" s="1445"/>
      <c r="B25" s="1462"/>
      <c r="C25" s="1464"/>
      <c r="D25" s="839"/>
      <c r="E25" s="840"/>
      <c r="F25" s="841"/>
      <c r="G25" s="1468"/>
      <c r="H25" s="1469"/>
      <c r="I25" s="1469"/>
      <c r="J25" s="842"/>
      <c r="K25" s="844"/>
      <c r="L25" s="844"/>
      <c r="M25" s="847"/>
      <c r="N25" s="843"/>
      <c r="O25" s="843"/>
      <c r="P25" s="848"/>
      <c r="Q25" s="843"/>
      <c r="R25" s="843"/>
      <c r="S25" s="574"/>
      <c r="T25" s="716"/>
      <c r="U25" s="716"/>
      <c r="V25" s="716"/>
      <c r="W25" s="716"/>
      <c r="X25" s="716"/>
      <c r="Y25" s="716"/>
      <c r="Z25" s="644"/>
      <c r="AA25" s="159" t="s">
        <v>2</v>
      </c>
      <c r="AB25" s="1080"/>
      <c r="AC25" s="1001"/>
      <c r="AD25" s="1002"/>
      <c r="AE25" s="1000"/>
    </row>
    <row r="26" spans="1:31" s="184" customFormat="1" ht="9" customHeight="1">
      <c r="A26" s="1444"/>
      <c r="B26" s="1455"/>
      <c r="C26" s="1457"/>
      <c r="D26" s="849"/>
      <c r="E26" s="850"/>
      <c r="F26" s="851"/>
      <c r="G26" s="341"/>
      <c r="H26" s="1459"/>
      <c r="I26" s="1483"/>
      <c r="J26" s="844"/>
      <c r="K26" s="844"/>
      <c r="L26" s="844"/>
      <c r="M26" s="847"/>
      <c r="N26" s="843"/>
      <c r="O26" s="843"/>
      <c r="P26" s="848"/>
      <c r="Q26" s="843"/>
      <c r="R26" s="843"/>
      <c r="S26" s="574"/>
      <c r="T26" s="716"/>
      <c r="U26" s="716"/>
      <c r="V26" s="716"/>
      <c r="W26" s="716"/>
      <c r="X26" s="716"/>
      <c r="Y26" s="716"/>
      <c r="Z26" s="644"/>
      <c r="AA26" s="160">
        <f>IF(AE22,D20,"")</f>
      </c>
      <c r="AB26" s="1080"/>
      <c r="AC26" s="1001"/>
      <c r="AD26" s="1002"/>
      <c r="AE26" s="1000"/>
    </row>
    <row r="27" spans="1:31" s="184" customFormat="1" ht="9" customHeight="1" thickBot="1">
      <c r="A27" s="1446"/>
      <c r="B27" s="1456"/>
      <c r="C27" s="1458"/>
      <c r="D27" s="852"/>
      <c r="E27" s="853"/>
      <c r="F27" s="854"/>
      <c r="G27" s="845"/>
      <c r="H27" s="861"/>
      <c r="I27" s="883"/>
      <c r="J27" s="1471"/>
      <c r="K27" s="1472"/>
      <c r="L27" s="1472"/>
      <c r="M27" s="847"/>
      <c r="N27" s="843"/>
      <c r="O27" s="843"/>
      <c r="P27" s="848"/>
      <c r="Q27" s="843"/>
      <c r="R27" s="843"/>
      <c r="S27" s="574"/>
      <c r="T27" s="716"/>
      <c r="U27" s="716"/>
      <c r="V27" s="716"/>
      <c r="W27" s="716"/>
      <c r="X27" s="716"/>
      <c r="Y27" s="716"/>
      <c r="Z27" s="644"/>
      <c r="AA27" s="162">
        <f>IF(AE22,D21,"")</f>
      </c>
      <c r="AB27" s="1080"/>
      <c r="AC27" s="1001"/>
      <c r="AD27" s="1002"/>
      <c r="AE27" s="1000"/>
    </row>
    <row r="28" spans="1:31" s="184" customFormat="1" ht="9" customHeight="1">
      <c r="A28" s="1473"/>
      <c r="B28" s="1474"/>
      <c r="C28" s="1476"/>
      <c r="D28" s="1478"/>
      <c r="E28" s="836"/>
      <c r="F28" s="1478"/>
      <c r="G28" s="845"/>
      <c r="H28" s="861"/>
      <c r="I28" s="883"/>
      <c r="J28" s="1480"/>
      <c r="K28" s="1481"/>
      <c r="L28" s="1481"/>
      <c r="M28" s="847"/>
      <c r="N28" s="843"/>
      <c r="O28" s="843"/>
      <c r="P28" s="848"/>
      <c r="Q28" s="843"/>
      <c r="R28" s="843"/>
      <c r="S28" s="574"/>
      <c r="T28" s="716"/>
      <c r="U28" s="716"/>
      <c r="V28" s="716"/>
      <c r="W28" s="716"/>
      <c r="X28" s="716"/>
      <c r="Y28" s="716"/>
      <c r="Z28" s="644"/>
      <c r="AA28" s="163">
        <v>2</v>
      </c>
      <c r="AB28" s="1080"/>
      <c r="AC28" s="1001"/>
      <c r="AD28" s="1002"/>
      <c r="AE28" s="1000"/>
    </row>
    <row r="29" spans="1:31" s="184" customFormat="1" ht="9" customHeight="1" thickBot="1">
      <c r="A29" s="1010"/>
      <c r="B29" s="1475"/>
      <c r="C29" s="1477"/>
      <c r="D29" s="1479"/>
      <c r="E29" s="840"/>
      <c r="F29" s="1479"/>
      <c r="G29" s="845"/>
      <c r="H29" s="861"/>
      <c r="I29" s="883"/>
      <c r="J29" s="637"/>
      <c r="K29" s="1482"/>
      <c r="L29" s="1482"/>
      <c r="M29" s="846"/>
      <c r="N29" s="843"/>
      <c r="O29" s="843"/>
      <c r="P29" s="848"/>
      <c r="Q29" s="846"/>
      <c r="R29" s="846"/>
      <c r="S29" s="574"/>
      <c r="T29" s="716"/>
      <c r="U29" s="716"/>
      <c r="V29" s="716"/>
      <c r="W29" s="716"/>
      <c r="X29" s="716"/>
      <c r="Y29" s="716"/>
      <c r="Z29" s="644"/>
      <c r="AA29" s="156" t="s">
        <v>3</v>
      </c>
      <c r="AB29" s="1080">
        <v>3</v>
      </c>
      <c r="AC29" s="1001">
        <v>26</v>
      </c>
      <c r="AD29" s="1002">
        <v>7</v>
      </c>
      <c r="AE29" s="1000" t="b">
        <v>0</v>
      </c>
    </row>
    <row r="30" spans="1:31" s="184" customFormat="1" ht="9" customHeight="1">
      <c r="A30" s="1460"/>
      <c r="B30" s="1461"/>
      <c r="C30" s="1463"/>
      <c r="D30" s="345"/>
      <c r="E30" s="346"/>
      <c r="F30" s="347"/>
      <c r="G30" s="1465"/>
      <c r="H30" s="1466"/>
      <c r="I30" s="1467"/>
      <c r="J30" s="842"/>
      <c r="K30" s="882"/>
      <c r="L30" s="882"/>
      <c r="M30" s="843"/>
      <c r="N30" s="843"/>
      <c r="O30" s="843"/>
      <c r="P30" s="848"/>
      <c r="Q30" s="846"/>
      <c r="R30" s="846"/>
      <c r="S30" s="574"/>
      <c r="T30" s="716"/>
      <c r="U30" s="716"/>
      <c r="V30" s="716"/>
      <c r="W30" s="716"/>
      <c r="X30" s="716"/>
      <c r="Y30" s="716"/>
      <c r="Z30" s="644"/>
      <c r="AA30" s="157">
        <f>IF(AE29,D24,"")</f>
      </c>
      <c r="AB30" s="1080"/>
      <c r="AC30" s="1001"/>
      <c r="AD30" s="1002"/>
      <c r="AE30" s="1000"/>
    </row>
    <row r="31" spans="1:31" s="184" customFormat="1" ht="9" customHeight="1">
      <c r="A31" s="1445"/>
      <c r="B31" s="1462"/>
      <c r="C31" s="1464"/>
      <c r="D31" s="348"/>
      <c r="E31" s="349"/>
      <c r="F31" s="350"/>
      <c r="G31" s="1468"/>
      <c r="H31" s="1469"/>
      <c r="I31" s="1470"/>
      <c r="J31" s="842"/>
      <c r="K31" s="882"/>
      <c r="L31" s="882"/>
      <c r="M31" s="843"/>
      <c r="N31" s="843"/>
      <c r="O31" s="843"/>
      <c r="P31" s="848"/>
      <c r="Q31" s="843"/>
      <c r="R31" s="843"/>
      <c r="S31" s="574"/>
      <c r="T31" s="716"/>
      <c r="U31" s="716"/>
      <c r="V31" s="716"/>
      <c r="W31" s="716"/>
      <c r="X31" s="716"/>
      <c r="Y31" s="716"/>
      <c r="Z31" s="644"/>
      <c r="AA31" s="158">
        <f>IF(AE29,D25,"")</f>
      </c>
      <c r="AB31" s="1080"/>
      <c r="AC31" s="1001"/>
      <c r="AD31" s="1002"/>
      <c r="AE31" s="1000"/>
    </row>
    <row r="32" spans="1:31" s="184" customFormat="1" ht="9" customHeight="1">
      <c r="A32" s="1444"/>
      <c r="B32" s="1455"/>
      <c r="C32" s="1457"/>
      <c r="D32" s="849"/>
      <c r="E32" s="850"/>
      <c r="F32" s="851"/>
      <c r="G32" s="341"/>
      <c r="H32" s="1459"/>
      <c r="I32" s="1459"/>
      <c r="J32" s="844"/>
      <c r="K32" s="882"/>
      <c r="L32" s="882"/>
      <c r="M32" s="843"/>
      <c r="N32" s="843"/>
      <c r="O32" s="843"/>
      <c r="P32" s="848"/>
      <c r="Q32" s="843"/>
      <c r="R32" s="843"/>
      <c r="S32" s="574"/>
      <c r="T32" s="716"/>
      <c r="U32" s="716"/>
      <c r="V32" s="716"/>
      <c r="W32" s="716"/>
      <c r="X32" s="716"/>
      <c r="Y32" s="716"/>
      <c r="Z32" s="644"/>
      <c r="AA32" s="159" t="s">
        <v>2</v>
      </c>
      <c r="AB32" s="1080"/>
      <c r="AC32" s="1001"/>
      <c r="AD32" s="1002"/>
      <c r="AE32" s="1000"/>
    </row>
    <row r="33" spans="1:31" s="184" customFormat="1" ht="9" customHeight="1" thickBot="1">
      <c r="A33" s="1446"/>
      <c r="B33" s="1456"/>
      <c r="C33" s="1458"/>
      <c r="D33" s="852"/>
      <c r="E33" s="853"/>
      <c r="F33" s="854"/>
      <c r="G33" s="855"/>
      <c r="H33" s="861"/>
      <c r="I33" s="861"/>
      <c r="J33" s="842"/>
      <c r="K33" s="844"/>
      <c r="L33" s="844"/>
      <c r="M33" s="846"/>
      <c r="N33" s="843"/>
      <c r="O33" s="843"/>
      <c r="P33" s="1484"/>
      <c r="Q33" s="1485"/>
      <c r="R33" s="1485"/>
      <c r="S33" s="574"/>
      <c r="T33" s="716"/>
      <c r="U33" s="716"/>
      <c r="V33" s="716"/>
      <c r="W33" s="716"/>
      <c r="X33" s="716"/>
      <c r="Y33" s="716"/>
      <c r="Z33" s="644"/>
      <c r="AA33" s="160">
        <f>IF(AE29,D26,"")</f>
      </c>
      <c r="AB33" s="1080"/>
      <c r="AC33" s="1001"/>
      <c r="AD33" s="1002"/>
      <c r="AE33" s="1000"/>
    </row>
    <row r="34" spans="1:31" s="184" customFormat="1" ht="9" customHeight="1">
      <c r="A34" s="1473"/>
      <c r="B34" s="1474"/>
      <c r="C34" s="1476"/>
      <c r="D34" s="1478"/>
      <c r="E34" s="836"/>
      <c r="F34" s="1478"/>
      <c r="G34" s="845"/>
      <c r="H34" s="861"/>
      <c r="I34" s="861"/>
      <c r="J34" s="842"/>
      <c r="K34" s="844"/>
      <c r="L34" s="844"/>
      <c r="M34" s="846"/>
      <c r="N34" s="843"/>
      <c r="O34" s="843"/>
      <c r="P34" s="1489"/>
      <c r="Q34" s="1490"/>
      <c r="R34" s="1490"/>
      <c r="S34" s="574"/>
      <c r="T34" s="716"/>
      <c r="U34" s="716"/>
      <c r="V34" s="716"/>
      <c r="W34" s="716"/>
      <c r="X34" s="716"/>
      <c r="Y34" s="716"/>
      <c r="Z34" s="644"/>
      <c r="AA34" s="162">
        <f>IF(AE29,D27,"")</f>
      </c>
      <c r="AB34" s="1080"/>
      <c r="AC34" s="1001"/>
      <c r="AD34" s="1002"/>
      <c r="AE34" s="1000"/>
    </row>
    <row r="35" spans="1:31" s="184" customFormat="1" ht="9" customHeight="1" thickBot="1">
      <c r="A35" s="1010"/>
      <c r="B35" s="1475"/>
      <c r="C35" s="1477"/>
      <c r="D35" s="1479"/>
      <c r="E35" s="840"/>
      <c r="F35" s="1479"/>
      <c r="G35" s="845"/>
      <c r="H35" s="861"/>
      <c r="I35" s="861"/>
      <c r="J35" s="844"/>
      <c r="K35" s="882"/>
      <c r="L35" s="882"/>
      <c r="M35" s="843"/>
      <c r="N35" s="843"/>
      <c r="O35" s="843"/>
      <c r="P35" s="638"/>
      <c r="Q35" s="1459"/>
      <c r="R35" s="1483"/>
      <c r="S35" s="574"/>
      <c r="T35" s="716"/>
      <c r="U35" s="716"/>
      <c r="V35" s="716"/>
      <c r="W35" s="716"/>
      <c r="X35" s="716"/>
      <c r="Y35" s="716"/>
      <c r="Z35" s="644"/>
      <c r="AA35" s="163">
        <v>3</v>
      </c>
      <c r="AB35" s="1080"/>
      <c r="AC35" s="1001"/>
      <c r="AD35" s="1002"/>
      <c r="AE35" s="1000"/>
    </row>
    <row r="36" spans="1:31" s="184" customFormat="1" ht="9" customHeight="1">
      <c r="A36" s="1460"/>
      <c r="B36" s="1461"/>
      <c r="C36" s="1463"/>
      <c r="D36" s="835"/>
      <c r="E36" s="836"/>
      <c r="F36" s="837"/>
      <c r="G36" s="1465"/>
      <c r="H36" s="1466"/>
      <c r="I36" s="1466"/>
      <c r="J36" s="856"/>
      <c r="K36" s="882"/>
      <c r="L36" s="882"/>
      <c r="M36" s="843"/>
      <c r="N36" s="843"/>
      <c r="O36" s="843"/>
      <c r="P36" s="848"/>
      <c r="Q36" s="843"/>
      <c r="R36" s="884"/>
      <c r="S36" s="574"/>
      <c r="T36" s="716"/>
      <c r="U36" s="716"/>
      <c r="V36" s="716"/>
      <c r="W36" s="716"/>
      <c r="X36" s="716"/>
      <c r="Y36" s="716"/>
      <c r="Z36" s="644"/>
      <c r="AA36" s="156" t="s">
        <v>3</v>
      </c>
      <c r="AB36" s="1080">
        <v>4</v>
      </c>
      <c r="AC36" s="1001">
        <v>32</v>
      </c>
      <c r="AD36" s="1002">
        <v>7</v>
      </c>
      <c r="AE36" s="1000" t="b">
        <v>0</v>
      </c>
    </row>
    <row r="37" spans="1:31" s="184" customFormat="1" ht="9" customHeight="1">
      <c r="A37" s="1445"/>
      <c r="B37" s="1462"/>
      <c r="C37" s="1464"/>
      <c r="D37" s="839"/>
      <c r="E37" s="840"/>
      <c r="F37" s="841"/>
      <c r="G37" s="1468"/>
      <c r="H37" s="1469"/>
      <c r="I37" s="1469"/>
      <c r="J37" s="842"/>
      <c r="K37" s="882"/>
      <c r="L37" s="882"/>
      <c r="M37" s="843"/>
      <c r="N37" s="846"/>
      <c r="O37" s="846"/>
      <c r="P37" s="847"/>
      <c r="Q37" s="843"/>
      <c r="R37" s="884"/>
      <c r="S37" s="574"/>
      <c r="T37" s="716"/>
      <c r="U37" s="716"/>
      <c r="V37" s="716"/>
      <c r="W37" s="716"/>
      <c r="X37" s="716"/>
      <c r="Y37" s="716"/>
      <c r="Z37" s="644"/>
      <c r="AA37" s="157">
        <f>IF(AE36,D30,"")</f>
      </c>
      <c r="AB37" s="1080"/>
      <c r="AC37" s="1001"/>
      <c r="AD37" s="1002"/>
      <c r="AE37" s="1000"/>
    </row>
    <row r="38" spans="1:31" s="184" customFormat="1" ht="9" customHeight="1">
      <c r="A38" s="1444"/>
      <c r="B38" s="1455"/>
      <c r="C38" s="1457"/>
      <c r="D38" s="338"/>
      <c r="E38" s="339"/>
      <c r="F38" s="340"/>
      <c r="G38" s="341"/>
      <c r="H38" s="1459"/>
      <c r="I38" s="1483"/>
      <c r="J38" s="844"/>
      <c r="K38" s="882"/>
      <c r="L38" s="882"/>
      <c r="M38" s="843"/>
      <c r="N38" s="846"/>
      <c r="O38" s="846"/>
      <c r="P38" s="847"/>
      <c r="Q38" s="843"/>
      <c r="R38" s="884"/>
      <c r="S38" s="574"/>
      <c r="T38" s="716"/>
      <c r="U38" s="716"/>
      <c r="V38" s="716"/>
      <c r="W38" s="716"/>
      <c r="X38" s="716"/>
      <c r="Y38" s="716"/>
      <c r="Z38" s="644"/>
      <c r="AA38" s="158">
        <f>IF(AE36,D31,"")</f>
      </c>
      <c r="AB38" s="1080"/>
      <c r="AC38" s="1001"/>
      <c r="AD38" s="1002"/>
      <c r="AE38" s="1000"/>
    </row>
    <row r="39" spans="1:31" s="184" customFormat="1" ht="9" customHeight="1" thickBot="1">
      <c r="A39" s="1446"/>
      <c r="B39" s="1456"/>
      <c r="C39" s="1458"/>
      <c r="D39" s="342"/>
      <c r="E39" s="343"/>
      <c r="F39" s="344"/>
      <c r="G39" s="845"/>
      <c r="H39" s="861"/>
      <c r="I39" s="883"/>
      <c r="J39" s="1471"/>
      <c r="K39" s="1472"/>
      <c r="L39" s="1472"/>
      <c r="M39" s="846"/>
      <c r="N39" s="843"/>
      <c r="O39" s="843"/>
      <c r="P39" s="848"/>
      <c r="Q39" s="843"/>
      <c r="R39" s="884"/>
      <c r="S39" s="574"/>
      <c r="T39" s="716"/>
      <c r="U39" s="716"/>
      <c r="V39" s="716"/>
      <c r="W39" s="716"/>
      <c r="X39" s="716"/>
      <c r="Y39" s="716"/>
      <c r="Z39" s="644"/>
      <c r="AA39" s="159"/>
      <c r="AB39" s="1080"/>
      <c r="AC39" s="1001"/>
      <c r="AD39" s="1002"/>
      <c r="AE39" s="1000"/>
    </row>
    <row r="40" spans="1:31" s="184" customFormat="1" ht="9" customHeight="1">
      <c r="A40" s="1473"/>
      <c r="B40" s="1474"/>
      <c r="C40" s="1476"/>
      <c r="D40" s="1478"/>
      <c r="E40" s="836"/>
      <c r="F40" s="1478"/>
      <c r="G40" s="845"/>
      <c r="H40" s="861"/>
      <c r="I40" s="883"/>
      <c r="J40" s="1480"/>
      <c r="K40" s="1481"/>
      <c r="L40" s="1481"/>
      <c r="M40" s="846"/>
      <c r="N40" s="843"/>
      <c r="O40" s="843"/>
      <c r="P40" s="848"/>
      <c r="Q40" s="843"/>
      <c r="R40" s="884"/>
      <c r="S40" s="574"/>
      <c r="T40" s="716"/>
      <c r="U40" s="716"/>
      <c r="V40" s="716"/>
      <c r="W40" s="716"/>
      <c r="X40" s="716"/>
      <c r="Y40" s="716"/>
      <c r="Z40" s="644"/>
      <c r="AA40" s="160">
        <f>IF(AE36,D32,"")</f>
      </c>
      <c r="AB40" s="1080"/>
      <c r="AC40" s="1001"/>
      <c r="AD40" s="1002"/>
      <c r="AE40" s="1000"/>
    </row>
    <row r="41" spans="1:31" s="184" customFormat="1" ht="9" customHeight="1" thickBot="1">
      <c r="A41" s="1010"/>
      <c r="B41" s="1475"/>
      <c r="C41" s="1477"/>
      <c r="D41" s="1479"/>
      <c r="E41" s="840"/>
      <c r="F41" s="1479"/>
      <c r="G41" s="845"/>
      <c r="H41" s="861"/>
      <c r="I41" s="883"/>
      <c r="J41" s="637"/>
      <c r="K41" s="1487"/>
      <c r="L41" s="1487"/>
      <c r="M41" s="847"/>
      <c r="N41" s="843"/>
      <c r="O41" s="843"/>
      <c r="P41" s="848"/>
      <c r="Q41" s="843"/>
      <c r="R41" s="884"/>
      <c r="S41" s="574"/>
      <c r="T41" s="716"/>
      <c r="U41" s="716"/>
      <c r="V41" s="716"/>
      <c r="W41" s="716"/>
      <c r="X41" s="716"/>
      <c r="Y41" s="716"/>
      <c r="Z41" s="644"/>
      <c r="AA41" s="162">
        <f>IF(AE36,D33,"")</f>
      </c>
      <c r="AB41" s="1080"/>
      <c r="AC41" s="1001"/>
      <c r="AD41" s="1002"/>
      <c r="AE41" s="1000"/>
    </row>
    <row r="42" spans="1:31" s="184" customFormat="1" ht="9" customHeight="1">
      <c r="A42" s="1460"/>
      <c r="B42" s="1461"/>
      <c r="C42" s="1463"/>
      <c r="D42" s="835"/>
      <c r="E42" s="836"/>
      <c r="F42" s="837"/>
      <c r="G42" s="1465"/>
      <c r="H42" s="1466"/>
      <c r="I42" s="1467"/>
      <c r="J42" s="842"/>
      <c r="K42" s="844"/>
      <c r="L42" s="844"/>
      <c r="M42" s="847"/>
      <c r="N42" s="843"/>
      <c r="O42" s="843"/>
      <c r="P42" s="848"/>
      <c r="Q42" s="843"/>
      <c r="R42" s="884"/>
      <c r="S42" s="574"/>
      <c r="T42" s="716"/>
      <c r="U42" s="716"/>
      <c r="V42" s="716"/>
      <c r="W42" s="716"/>
      <c r="X42" s="716"/>
      <c r="Y42" s="716"/>
      <c r="Z42" s="644"/>
      <c r="AA42" s="163">
        <v>4</v>
      </c>
      <c r="AB42" s="1080"/>
      <c r="AC42" s="1001"/>
      <c r="AD42" s="1002"/>
      <c r="AE42" s="1000"/>
    </row>
    <row r="43" spans="1:31" s="184" customFormat="1" ht="9" customHeight="1">
      <c r="A43" s="1445"/>
      <c r="B43" s="1462"/>
      <c r="C43" s="1464"/>
      <c r="D43" s="839"/>
      <c r="E43" s="840"/>
      <c r="F43" s="841"/>
      <c r="G43" s="1468"/>
      <c r="H43" s="1469"/>
      <c r="I43" s="1470"/>
      <c r="J43" s="842"/>
      <c r="K43" s="882"/>
      <c r="L43" s="882"/>
      <c r="M43" s="848"/>
      <c r="N43" s="843"/>
      <c r="O43" s="843"/>
      <c r="P43" s="848"/>
      <c r="Q43" s="843"/>
      <c r="R43" s="884"/>
      <c r="S43" s="575"/>
      <c r="T43" s="716"/>
      <c r="U43" s="716"/>
      <c r="V43" s="716"/>
      <c r="W43" s="716"/>
      <c r="X43" s="716"/>
      <c r="Y43" s="716"/>
      <c r="Z43" s="644"/>
      <c r="AA43" s="156" t="s">
        <v>3</v>
      </c>
      <c r="AB43" s="1080">
        <v>5</v>
      </c>
      <c r="AC43" s="1001">
        <v>38</v>
      </c>
      <c r="AD43" s="1002">
        <v>7</v>
      </c>
      <c r="AE43" s="1000" t="b">
        <v>0</v>
      </c>
    </row>
    <row r="44" spans="1:31" s="184" customFormat="1" ht="9" customHeight="1">
      <c r="A44" s="1486"/>
      <c r="B44" s="1455"/>
      <c r="C44" s="1457"/>
      <c r="D44" s="849"/>
      <c r="E44" s="850"/>
      <c r="F44" s="851"/>
      <c r="G44" s="341"/>
      <c r="H44" s="1459"/>
      <c r="I44" s="1459"/>
      <c r="J44" s="844"/>
      <c r="K44" s="882"/>
      <c r="L44" s="882"/>
      <c r="M44" s="848"/>
      <c r="N44" s="843"/>
      <c r="O44" s="843"/>
      <c r="P44" s="848"/>
      <c r="Q44" s="843"/>
      <c r="R44" s="884"/>
      <c r="S44" s="576"/>
      <c r="T44" s="716"/>
      <c r="U44" s="716"/>
      <c r="V44" s="716"/>
      <c r="W44" s="716"/>
      <c r="X44" s="716"/>
      <c r="Y44" s="716"/>
      <c r="Z44" s="644"/>
      <c r="AA44" s="157">
        <f>IF(AE43,D36,"")</f>
      </c>
      <c r="AB44" s="1080"/>
      <c r="AC44" s="1001"/>
      <c r="AD44" s="1002"/>
      <c r="AE44" s="1000"/>
    </row>
    <row r="45" spans="1:31" s="184" customFormat="1" ht="9" customHeight="1" thickBot="1">
      <c r="A45" s="1445"/>
      <c r="B45" s="1456"/>
      <c r="C45" s="1458"/>
      <c r="D45" s="852"/>
      <c r="E45" s="853"/>
      <c r="F45" s="854"/>
      <c r="G45" s="855"/>
      <c r="H45" s="861"/>
      <c r="I45" s="861"/>
      <c r="J45" s="842"/>
      <c r="K45" s="882"/>
      <c r="L45" s="882"/>
      <c r="M45" s="1484"/>
      <c r="N45" s="1485"/>
      <c r="O45" s="1485"/>
      <c r="P45" s="848"/>
      <c r="Q45" s="843"/>
      <c r="R45" s="884"/>
      <c r="S45" s="576"/>
      <c r="T45" s="716"/>
      <c r="U45" s="716"/>
      <c r="V45" s="716"/>
      <c r="W45" s="716"/>
      <c r="X45" s="716"/>
      <c r="Y45" s="716"/>
      <c r="Z45" s="644"/>
      <c r="AA45" s="158">
        <f>IF(AE43,D37,"")</f>
      </c>
      <c r="AB45" s="1080"/>
      <c r="AC45" s="1001"/>
      <c r="AD45" s="1002"/>
      <c r="AE45" s="1000"/>
    </row>
    <row r="46" spans="1:31" s="184" customFormat="1" ht="9" customHeight="1">
      <c r="A46" s="1473"/>
      <c r="B46" s="1474"/>
      <c r="C46" s="1476"/>
      <c r="D46" s="1478"/>
      <c r="E46" s="836"/>
      <c r="F46" s="1478"/>
      <c r="G46" s="845"/>
      <c r="H46" s="861"/>
      <c r="I46" s="861"/>
      <c r="J46" s="842"/>
      <c r="K46" s="882"/>
      <c r="L46" s="882"/>
      <c r="M46" s="1351"/>
      <c r="N46" s="1346"/>
      <c r="O46" s="1346"/>
      <c r="P46" s="848"/>
      <c r="Q46" s="846"/>
      <c r="R46" s="885"/>
      <c r="S46" s="576"/>
      <c r="T46" s="716"/>
      <c r="U46" s="716"/>
      <c r="V46" s="716"/>
      <c r="W46" s="716"/>
      <c r="X46" s="716"/>
      <c r="Y46" s="716"/>
      <c r="Z46" s="644"/>
      <c r="AA46" s="159"/>
      <c r="AB46" s="1080"/>
      <c r="AC46" s="1001"/>
      <c r="AD46" s="1002"/>
      <c r="AE46" s="1000"/>
    </row>
    <row r="47" spans="1:31" s="184" customFormat="1" ht="9" customHeight="1" thickBot="1">
      <c r="A47" s="1010"/>
      <c r="B47" s="1475"/>
      <c r="C47" s="1477"/>
      <c r="D47" s="1479"/>
      <c r="E47" s="840"/>
      <c r="F47" s="1479"/>
      <c r="G47" s="845"/>
      <c r="H47" s="861"/>
      <c r="I47" s="861"/>
      <c r="J47" s="844"/>
      <c r="K47" s="882"/>
      <c r="L47" s="882"/>
      <c r="M47" s="638"/>
      <c r="N47" s="1459"/>
      <c r="O47" s="1459"/>
      <c r="P47" s="846"/>
      <c r="Q47" s="846"/>
      <c r="R47" s="885"/>
      <c r="S47" s="575"/>
      <c r="T47" s="716"/>
      <c r="U47" s="716"/>
      <c r="V47" s="716"/>
      <c r="W47" s="716"/>
      <c r="X47" s="716"/>
      <c r="Y47" s="716"/>
      <c r="Z47" s="644"/>
      <c r="AA47" s="160">
        <f>IF(AE43,D38,"")</f>
      </c>
      <c r="AB47" s="1080"/>
      <c r="AC47" s="1001"/>
      <c r="AD47" s="1002"/>
      <c r="AE47" s="1000"/>
    </row>
    <row r="48" spans="1:31" s="184" customFormat="1" ht="9" customHeight="1">
      <c r="A48" s="1460"/>
      <c r="B48" s="1461"/>
      <c r="C48" s="1463"/>
      <c r="D48" s="835"/>
      <c r="E48" s="836"/>
      <c r="F48" s="837"/>
      <c r="G48" s="1465"/>
      <c r="H48" s="1466"/>
      <c r="I48" s="1466"/>
      <c r="J48" s="856"/>
      <c r="K48" s="882"/>
      <c r="L48" s="882"/>
      <c r="M48" s="848"/>
      <c r="N48" s="843"/>
      <c r="O48" s="843"/>
      <c r="P48" s="843"/>
      <c r="Q48" s="843"/>
      <c r="R48" s="884"/>
      <c r="S48" s="574"/>
      <c r="T48" s="716"/>
      <c r="U48" s="716"/>
      <c r="V48" s="716"/>
      <c r="W48" s="716"/>
      <c r="X48" s="716"/>
      <c r="Y48" s="716"/>
      <c r="Z48" s="644"/>
      <c r="AA48" s="162">
        <f>IF(AE43,D39,"")</f>
      </c>
      <c r="AB48" s="1080"/>
      <c r="AC48" s="1001"/>
      <c r="AD48" s="1002"/>
      <c r="AE48" s="1000"/>
    </row>
    <row r="49" spans="1:31" s="184" customFormat="1" ht="9" customHeight="1">
      <c r="A49" s="1445"/>
      <c r="B49" s="1462"/>
      <c r="C49" s="1464"/>
      <c r="D49" s="839"/>
      <c r="E49" s="840"/>
      <c r="F49" s="841"/>
      <c r="G49" s="1468"/>
      <c r="H49" s="1469"/>
      <c r="I49" s="1469"/>
      <c r="J49" s="842"/>
      <c r="K49" s="844"/>
      <c r="L49" s="844"/>
      <c r="M49" s="847"/>
      <c r="N49" s="843"/>
      <c r="O49" s="843"/>
      <c r="P49" s="843"/>
      <c r="Q49" s="843"/>
      <c r="R49" s="884"/>
      <c r="S49" s="574"/>
      <c r="T49" s="716"/>
      <c r="U49" s="716"/>
      <c r="V49" s="716"/>
      <c r="W49" s="716"/>
      <c r="X49" s="716"/>
      <c r="Y49" s="716"/>
      <c r="Z49" s="644"/>
      <c r="AA49" s="163">
        <v>5</v>
      </c>
      <c r="AB49" s="1080"/>
      <c r="AC49" s="1001"/>
      <c r="AD49" s="1002"/>
      <c r="AE49" s="1000"/>
    </row>
    <row r="50" spans="1:31" s="184" customFormat="1" ht="9" customHeight="1">
      <c r="A50" s="1444"/>
      <c r="B50" s="1455"/>
      <c r="C50" s="1457"/>
      <c r="D50" s="849"/>
      <c r="E50" s="850"/>
      <c r="F50" s="851"/>
      <c r="G50" s="341"/>
      <c r="H50" s="1459"/>
      <c r="I50" s="1483"/>
      <c r="J50" s="844"/>
      <c r="K50" s="844"/>
      <c r="L50" s="844"/>
      <c r="M50" s="847"/>
      <c r="N50" s="843"/>
      <c r="O50" s="843"/>
      <c r="P50" s="843"/>
      <c r="Q50" s="843"/>
      <c r="R50" s="884"/>
      <c r="S50" s="574"/>
      <c r="T50" s="716"/>
      <c r="U50" s="716"/>
      <c r="V50" s="716"/>
      <c r="W50" s="716"/>
      <c r="X50" s="716"/>
      <c r="Y50" s="716"/>
      <c r="Z50" s="644"/>
      <c r="AA50" s="156" t="s">
        <v>3</v>
      </c>
      <c r="AB50" s="1080">
        <v>6</v>
      </c>
      <c r="AC50" s="1001">
        <v>44</v>
      </c>
      <c r="AD50" s="1002">
        <v>7</v>
      </c>
      <c r="AE50" s="1000" t="b">
        <v>0</v>
      </c>
    </row>
    <row r="51" spans="1:31" s="184" customFormat="1" ht="9" customHeight="1" thickBot="1">
      <c r="A51" s="1446"/>
      <c r="B51" s="1456"/>
      <c r="C51" s="1458"/>
      <c r="D51" s="852"/>
      <c r="E51" s="853"/>
      <c r="F51" s="854"/>
      <c r="G51" s="845"/>
      <c r="H51" s="861"/>
      <c r="I51" s="883"/>
      <c r="J51" s="1471"/>
      <c r="K51" s="1472"/>
      <c r="L51" s="1472"/>
      <c r="M51" s="847"/>
      <c r="N51" s="843"/>
      <c r="O51" s="843"/>
      <c r="P51" s="843"/>
      <c r="Q51" s="843"/>
      <c r="R51" s="884"/>
      <c r="S51" s="574"/>
      <c r="T51" s="716"/>
      <c r="U51" s="716"/>
      <c r="V51" s="716"/>
      <c r="W51" s="716"/>
      <c r="X51" s="716"/>
      <c r="Y51" s="716"/>
      <c r="Z51" s="644"/>
      <c r="AA51" s="157">
        <f>IF(AE50,D42,"")</f>
      </c>
      <c r="AB51" s="1080"/>
      <c r="AC51" s="1001"/>
      <c r="AD51" s="1002"/>
      <c r="AE51" s="1000"/>
    </row>
    <row r="52" spans="1:31" s="184" customFormat="1" ht="9" customHeight="1">
      <c r="A52" s="1473"/>
      <c r="B52" s="1474"/>
      <c r="C52" s="1476"/>
      <c r="D52" s="1478"/>
      <c r="E52" s="836"/>
      <c r="F52" s="1478"/>
      <c r="G52" s="845"/>
      <c r="H52" s="861"/>
      <c r="I52" s="883"/>
      <c r="J52" s="1480"/>
      <c r="K52" s="1481"/>
      <c r="L52" s="1481"/>
      <c r="M52" s="847"/>
      <c r="N52" s="843"/>
      <c r="O52" s="843"/>
      <c r="P52" s="843"/>
      <c r="Q52" s="843"/>
      <c r="R52" s="884"/>
      <c r="S52" s="574"/>
      <c r="T52" s="716"/>
      <c r="U52" s="716"/>
      <c r="V52" s="716"/>
      <c r="W52" s="716"/>
      <c r="X52" s="716"/>
      <c r="Y52" s="716"/>
      <c r="Z52" s="644"/>
      <c r="AA52" s="158">
        <f>IF(AE50,D43,"")</f>
      </c>
      <c r="AB52" s="1080"/>
      <c r="AC52" s="1001"/>
      <c r="AD52" s="1002"/>
      <c r="AE52" s="1000"/>
    </row>
    <row r="53" spans="1:31" s="184" customFormat="1" ht="9" customHeight="1" thickBot="1">
      <c r="A53" s="1010"/>
      <c r="B53" s="1475"/>
      <c r="C53" s="1477"/>
      <c r="D53" s="1479"/>
      <c r="E53" s="840"/>
      <c r="F53" s="1479"/>
      <c r="G53" s="845"/>
      <c r="H53" s="861"/>
      <c r="I53" s="883"/>
      <c r="J53" s="637"/>
      <c r="K53" s="1482"/>
      <c r="L53" s="1482"/>
      <c r="M53" s="846"/>
      <c r="N53" s="846"/>
      <c r="O53" s="846"/>
      <c r="P53" s="846"/>
      <c r="Q53" s="843"/>
      <c r="R53" s="884"/>
      <c r="S53" s="574"/>
      <c r="T53" s="716"/>
      <c r="U53" s="716"/>
      <c r="V53" s="716"/>
      <c r="W53" s="716"/>
      <c r="X53" s="716"/>
      <c r="Y53" s="716"/>
      <c r="Z53" s="644"/>
      <c r="AA53" s="159" t="s">
        <v>2</v>
      </c>
      <c r="AB53" s="1080"/>
      <c r="AC53" s="1001"/>
      <c r="AD53" s="1002"/>
      <c r="AE53" s="1000"/>
    </row>
    <row r="54" spans="1:31" s="184" customFormat="1" ht="9" customHeight="1">
      <c r="A54" s="1460"/>
      <c r="B54" s="1461"/>
      <c r="C54" s="1463"/>
      <c r="D54" s="345"/>
      <c r="E54" s="346"/>
      <c r="F54" s="347"/>
      <c r="G54" s="1465"/>
      <c r="H54" s="1466"/>
      <c r="I54" s="1467"/>
      <c r="J54" s="842"/>
      <c r="K54" s="882"/>
      <c r="L54" s="882"/>
      <c r="M54" s="846"/>
      <c r="N54" s="846"/>
      <c r="O54" s="846"/>
      <c r="P54" s="846"/>
      <c r="Q54" s="843"/>
      <c r="R54" s="884"/>
      <c r="S54" s="574"/>
      <c r="T54" s="716"/>
      <c r="U54" s="716"/>
      <c r="V54" s="716"/>
      <c r="W54" s="716"/>
      <c r="X54" s="716"/>
      <c r="Y54" s="716"/>
      <c r="Z54" s="644"/>
      <c r="AA54" s="160">
        <f>IF(AE50,D44,"")</f>
      </c>
      <c r="AB54" s="1080"/>
      <c r="AC54" s="1001"/>
      <c r="AD54" s="1002"/>
      <c r="AE54" s="1000"/>
    </row>
    <row r="55" spans="1:31" s="184" customFormat="1" ht="9" customHeight="1">
      <c r="A55" s="1445"/>
      <c r="B55" s="1462"/>
      <c r="C55" s="1464"/>
      <c r="D55" s="348"/>
      <c r="E55" s="349"/>
      <c r="F55" s="350"/>
      <c r="G55" s="1468"/>
      <c r="H55" s="1469"/>
      <c r="I55" s="1470"/>
      <c r="J55" s="842"/>
      <c r="K55" s="882"/>
      <c r="L55" s="882"/>
      <c r="M55" s="843"/>
      <c r="N55" s="843"/>
      <c r="O55" s="843"/>
      <c r="P55" s="843"/>
      <c r="Q55" s="843"/>
      <c r="R55" s="884"/>
      <c r="S55" s="574"/>
      <c r="T55" s="716"/>
      <c r="U55" s="716"/>
      <c r="V55" s="716"/>
      <c r="W55" s="716"/>
      <c r="X55" s="716"/>
      <c r="Y55" s="716"/>
      <c r="Z55" s="644"/>
      <c r="AA55" s="162">
        <f>IF(AE50,D45,"")</f>
      </c>
      <c r="AB55" s="1080"/>
      <c r="AC55" s="1001"/>
      <c r="AD55" s="1002"/>
      <c r="AE55" s="1000"/>
    </row>
    <row r="56" spans="1:31" s="184" customFormat="1" ht="9" customHeight="1">
      <c r="A56" s="1444"/>
      <c r="B56" s="1455"/>
      <c r="C56" s="1457"/>
      <c r="D56" s="849"/>
      <c r="E56" s="850"/>
      <c r="F56" s="851"/>
      <c r="G56" s="341"/>
      <c r="H56" s="1459"/>
      <c r="I56" s="1459"/>
      <c r="J56" s="857"/>
      <c r="K56" s="882"/>
      <c r="L56" s="882"/>
      <c r="M56" s="843"/>
      <c r="N56" s="843"/>
      <c r="O56" s="843"/>
      <c r="P56" s="843"/>
      <c r="Q56" s="843"/>
      <c r="R56" s="884"/>
      <c r="S56" s="574"/>
      <c r="T56" s="716"/>
      <c r="U56" s="716"/>
      <c r="V56" s="716"/>
      <c r="W56" s="716"/>
      <c r="X56" s="716"/>
      <c r="Y56" s="716"/>
      <c r="Z56" s="644"/>
      <c r="AA56" s="163">
        <v>6</v>
      </c>
      <c r="AB56" s="1080"/>
      <c r="AC56" s="1001"/>
      <c r="AD56" s="1002"/>
      <c r="AE56" s="1000"/>
    </row>
    <row r="57" spans="1:31" s="184" customFormat="1" ht="9" customHeight="1" thickBot="1">
      <c r="A57" s="1446"/>
      <c r="B57" s="1456"/>
      <c r="C57" s="1458"/>
      <c r="D57" s="852"/>
      <c r="E57" s="853"/>
      <c r="F57" s="854"/>
      <c r="G57" s="855"/>
      <c r="H57" s="861"/>
      <c r="I57" s="861"/>
      <c r="J57" s="842"/>
      <c r="K57" s="844"/>
      <c r="L57" s="844"/>
      <c r="M57" s="846"/>
      <c r="N57" s="843"/>
      <c r="O57" s="843"/>
      <c r="P57" s="843"/>
      <c r="Q57" s="1485"/>
      <c r="R57" s="1504"/>
      <c r="S57" s="575"/>
      <c r="T57" s="716"/>
      <c r="U57" s="716"/>
      <c r="V57" s="716"/>
      <c r="W57" s="716"/>
      <c r="X57" s="716"/>
      <c r="Y57" s="716"/>
      <c r="Z57" s="644"/>
      <c r="AA57" s="156" t="s">
        <v>3</v>
      </c>
      <c r="AB57" s="1080">
        <v>7</v>
      </c>
      <c r="AC57" s="1001">
        <v>50</v>
      </c>
      <c r="AD57" s="1002">
        <v>7</v>
      </c>
      <c r="AE57" s="1000" t="b">
        <v>0</v>
      </c>
    </row>
    <row r="58" spans="1:31" s="184" customFormat="1" ht="9" customHeight="1">
      <c r="A58" s="886"/>
      <c r="B58" s="887"/>
      <c r="C58" s="318"/>
      <c r="D58" s="836"/>
      <c r="E58" s="836"/>
      <c r="F58" s="836"/>
      <c r="G58" s="845"/>
      <c r="H58" s="861"/>
      <c r="I58" s="861"/>
      <c r="J58" s="842"/>
      <c r="K58" s="844"/>
      <c r="L58" s="844"/>
      <c r="M58" s="846"/>
      <c r="N58" s="843"/>
      <c r="O58" s="843"/>
      <c r="P58" s="843"/>
      <c r="Q58" s="1490"/>
      <c r="R58" s="1505"/>
      <c r="S58" s="575"/>
      <c r="T58" s="716"/>
      <c r="U58" s="716"/>
      <c r="V58" s="716"/>
      <c r="W58" s="716"/>
      <c r="X58" s="716"/>
      <c r="Y58" s="716"/>
      <c r="Z58" s="644"/>
      <c r="AA58" s="157">
        <f>IF(AE57,D48,"")</f>
      </c>
      <c r="AB58" s="1080"/>
      <c r="AC58" s="1001"/>
      <c r="AD58" s="1002"/>
      <c r="AE58" s="1000"/>
    </row>
    <row r="59" spans="1:31" s="184" customFormat="1" ht="9" customHeight="1" thickBot="1">
      <c r="A59" s="888"/>
      <c r="B59" s="889"/>
      <c r="C59" s="321"/>
      <c r="D59" s="853"/>
      <c r="E59" s="853"/>
      <c r="F59" s="853"/>
      <c r="G59" s="845"/>
      <c r="H59" s="861"/>
      <c r="I59" s="861"/>
      <c r="J59" s="842"/>
      <c r="K59" s="844"/>
      <c r="L59" s="844"/>
      <c r="M59" s="846"/>
      <c r="N59" s="843"/>
      <c r="O59" s="843"/>
      <c r="P59" s="641"/>
      <c r="Q59" s="1348"/>
      <c r="R59" s="1349"/>
      <c r="S59" s="575"/>
      <c r="T59" s="716"/>
      <c r="U59" s="716"/>
      <c r="V59" s="716"/>
      <c r="W59" s="716"/>
      <c r="X59" s="716"/>
      <c r="Y59" s="716"/>
      <c r="Z59" s="644"/>
      <c r="AA59" s="158">
        <f>IF(AE57,D49,"")</f>
      </c>
      <c r="AB59" s="1080"/>
      <c r="AC59" s="1001"/>
      <c r="AD59" s="1002"/>
      <c r="AE59" s="1000"/>
    </row>
    <row r="60" spans="1:31" s="194" customFormat="1" ht="9" customHeight="1">
      <c r="A60" s="1460"/>
      <c r="B60" s="1461"/>
      <c r="C60" s="1463"/>
      <c r="D60" s="835"/>
      <c r="E60" s="836"/>
      <c r="F60" s="837"/>
      <c r="G60" s="1465"/>
      <c r="H60" s="1466"/>
      <c r="I60" s="1466"/>
      <c r="J60" s="856"/>
      <c r="K60" s="881"/>
      <c r="L60" s="881"/>
      <c r="M60" s="858"/>
      <c r="N60" s="858"/>
      <c r="O60" s="858"/>
      <c r="P60" s="858"/>
      <c r="Q60" s="858"/>
      <c r="R60" s="890"/>
      <c r="S60" s="573"/>
      <c r="T60" s="573"/>
      <c r="U60" s="573"/>
      <c r="V60" s="573"/>
      <c r="W60" s="573"/>
      <c r="X60" s="573"/>
      <c r="Y60" s="573"/>
      <c r="Z60" s="569"/>
      <c r="AA60" s="159" t="s">
        <v>2</v>
      </c>
      <c r="AB60" s="1080"/>
      <c r="AC60" s="1001"/>
      <c r="AD60" s="1002"/>
      <c r="AE60" s="1000"/>
    </row>
    <row r="61" spans="1:31" s="184" customFormat="1" ht="9" customHeight="1">
      <c r="A61" s="1445"/>
      <c r="B61" s="1462"/>
      <c r="C61" s="1464"/>
      <c r="D61" s="839"/>
      <c r="E61" s="840"/>
      <c r="F61" s="841"/>
      <c r="G61" s="1468"/>
      <c r="H61" s="1469"/>
      <c r="I61" s="1469"/>
      <c r="J61" s="842"/>
      <c r="K61" s="882"/>
      <c r="L61" s="882"/>
      <c r="M61" s="843"/>
      <c r="N61" s="843"/>
      <c r="O61" s="843"/>
      <c r="P61" s="843"/>
      <c r="Q61" s="843"/>
      <c r="R61" s="884"/>
      <c r="S61" s="574"/>
      <c r="T61" s="716"/>
      <c r="U61" s="716"/>
      <c r="V61" s="716"/>
      <c r="W61" s="716"/>
      <c r="X61" s="716"/>
      <c r="Y61" s="716"/>
      <c r="Z61" s="644"/>
      <c r="AA61" s="160">
        <f>IF(AE57,D50,"")</f>
      </c>
      <c r="AB61" s="1080"/>
      <c r="AC61" s="1001"/>
      <c r="AD61" s="1002"/>
      <c r="AE61" s="1000"/>
    </row>
    <row r="62" spans="1:31" s="184" customFormat="1" ht="9" customHeight="1">
      <c r="A62" s="1444"/>
      <c r="B62" s="1455"/>
      <c r="C62" s="1457"/>
      <c r="D62" s="338"/>
      <c r="E62" s="339"/>
      <c r="F62" s="340"/>
      <c r="G62" s="341"/>
      <c r="H62" s="1459"/>
      <c r="I62" s="1483"/>
      <c r="J62" s="844"/>
      <c r="K62" s="882"/>
      <c r="L62" s="882"/>
      <c r="M62" s="843"/>
      <c r="N62" s="843"/>
      <c r="O62" s="843"/>
      <c r="P62" s="843"/>
      <c r="Q62" s="843"/>
      <c r="R62" s="884"/>
      <c r="S62" s="574"/>
      <c r="T62" s="716"/>
      <c r="U62" s="716"/>
      <c r="V62" s="716"/>
      <c r="W62" s="716"/>
      <c r="X62" s="716"/>
      <c r="Y62" s="716"/>
      <c r="Z62" s="644"/>
      <c r="AA62" s="162">
        <f>IF(AE57,D51,"")</f>
      </c>
      <c r="AB62" s="1080"/>
      <c r="AC62" s="1001"/>
      <c r="AD62" s="1002"/>
      <c r="AE62" s="1000"/>
    </row>
    <row r="63" spans="1:31" s="184" customFormat="1" ht="9" customHeight="1" thickBot="1">
      <c r="A63" s="1446"/>
      <c r="B63" s="1456"/>
      <c r="C63" s="1458"/>
      <c r="D63" s="342"/>
      <c r="E63" s="343"/>
      <c r="F63" s="344"/>
      <c r="G63" s="845"/>
      <c r="H63" s="861"/>
      <c r="I63" s="883"/>
      <c r="J63" s="1471"/>
      <c r="K63" s="1472"/>
      <c r="L63" s="1472"/>
      <c r="M63" s="846"/>
      <c r="N63" s="843"/>
      <c r="O63" s="843"/>
      <c r="P63" s="843"/>
      <c r="Q63" s="843"/>
      <c r="R63" s="884"/>
      <c r="S63" s="574"/>
      <c r="T63" s="716"/>
      <c r="U63" s="716"/>
      <c r="V63" s="716"/>
      <c r="W63" s="716"/>
      <c r="X63" s="716"/>
      <c r="Y63" s="716"/>
      <c r="Z63" s="644"/>
      <c r="AA63" s="163">
        <v>7</v>
      </c>
      <c r="AB63" s="1080"/>
      <c r="AC63" s="1001"/>
      <c r="AD63" s="1002"/>
      <c r="AE63" s="1000"/>
    </row>
    <row r="64" spans="1:31" s="184" customFormat="1" ht="9" customHeight="1">
      <c r="A64" s="1473"/>
      <c r="B64" s="1474"/>
      <c r="C64" s="1476"/>
      <c r="D64" s="1478"/>
      <c r="E64" s="836"/>
      <c r="F64" s="1478"/>
      <c r="G64" s="845"/>
      <c r="H64" s="861"/>
      <c r="I64" s="883"/>
      <c r="J64" s="1480"/>
      <c r="K64" s="1481"/>
      <c r="L64" s="1481"/>
      <c r="M64" s="846"/>
      <c r="N64" s="843"/>
      <c r="O64" s="843"/>
      <c r="P64" s="843"/>
      <c r="Q64" s="843"/>
      <c r="R64" s="884"/>
      <c r="S64" s="574"/>
      <c r="T64" s="716"/>
      <c r="U64" s="716"/>
      <c r="V64" s="716"/>
      <c r="W64" s="716"/>
      <c r="X64" s="716"/>
      <c r="Y64" s="716"/>
      <c r="Z64" s="644"/>
      <c r="AA64" s="156" t="s">
        <v>3</v>
      </c>
      <c r="AB64" s="1080">
        <v>8</v>
      </c>
      <c r="AC64" s="1001">
        <v>56</v>
      </c>
      <c r="AD64" s="1002">
        <v>7</v>
      </c>
      <c r="AE64" s="1000" t="b">
        <v>0</v>
      </c>
    </row>
    <row r="65" spans="1:31" s="184" customFormat="1" ht="9" customHeight="1" thickBot="1">
      <c r="A65" s="1010"/>
      <c r="B65" s="1475"/>
      <c r="C65" s="1477"/>
      <c r="D65" s="1479"/>
      <c r="E65" s="840"/>
      <c r="F65" s="1479"/>
      <c r="G65" s="845"/>
      <c r="H65" s="861"/>
      <c r="I65" s="883"/>
      <c r="J65" s="637"/>
      <c r="K65" s="1487"/>
      <c r="L65" s="1487"/>
      <c r="M65" s="847"/>
      <c r="N65" s="843"/>
      <c r="O65" s="843"/>
      <c r="P65" s="843"/>
      <c r="Q65" s="843"/>
      <c r="R65" s="884"/>
      <c r="S65" s="574"/>
      <c r="T65" s="716"/>
      <c r="U65" s="716"/>
      <c r="V65" s="716"/>
      <c r="W65" s="716"/>
      <c r="X65" s="716"/>
      <c r="Y65" s="716"/>
      <c r="Z65" s="644"/>
      <c r="AA65" s="157">
        <f>IF(AE64,D54,"")</f>
      </c>
      <c r="AB65" s="1080"/>
      <c r="AC65" s="1001"/>
      <c r="AD65" s="1002"/>
      <c r="AE65" s="1000"/>
    </row>
    <row r="66" spans="1:31" s="184" customFormat="1" ht="9" customHeight="1">
      <c r="A66" s="1460"/>
      <c r="B66" s="1461"/>
      <c r="C66" s="1463"/>
      <c r="D66" s="835"/>
      <c r="E66" s="836"/>
      <c r="F66" s="837"/>
      <c r="G66" s="1465"/>
      <c r="H66" s="1466"/>
      <c r="I66" s="1467"/>
      <c r="J66" s="842"/>
      <c r="K66" s="844"/>
      <c r="L66" s="844"/>
      <c r="M66" s="847"/>
      <c r="N66" s="843"/>
      <c r="O66" s="843"/>
      <c r="P66" s="843"/>
      <c r="Q66" s="843"/>
      <c r="R66" s="884"/>
      <c r="S66" s="574"/>
      <c r="T66" s="716"/>
      <c r="U66" s="716"/>
      <c r="V66" s="716"/>
      <c r="W66" s="716"/>
      <c r="X66" s="716"/>
      <c r="Y66" s="716"/>
      <c r="Z66" s="644"/>
      <c r="AA66" s="158">
        <f>IF(AE64,D55,"")</f>
      </c>
      <c r="AB66" s="1080"/>
      <c r="AC66" s="1001"/>
      <c r="AD66" s="1002"/>
      <c r="AE66" s="1000"/>
    </row>
    <row r="67" spans="1:31" s="184" customFormat="1" ht="9" customHeight="1">
      <c r="A67" s="1445"/>
      <c r="B67" s="1462"/>
      <c r="C67" s="1464"/>
      <c r="D67" s="839"/>
      <c r="E67" s="840"/>
      <c r="F67" s="841"/>
      <c r="G67" s="1468"/>
      <c r="H67" s="1469"/>
      <c r="I67" s="1470"/>
      <c r="J67" s="842"/>
      <c r="K67" s="882"/>
      <c r="L67" s="882"/>
      <c r="M67" s="848"/>
      <c r="N67" s="843"/>
      <c r="O67" s="843"/>
      <c r="P67" s="843"/>
      <c r="Q67" s="843"/>
      <c r="R67" s="884"/>
      <c r="S67" s="574"/>
      <c r="T67" s="716"/>
      <c r="U67" s="716"/>
      <c r="V67" s="716"/>
      <c r="W67" s="716"/>
      <c r="X67" s="716"/>
      <c r="Y67" s="716"/>
      <c r="Z67" s="644"/>
      <c r="AA67" s="159"/>
      <c r="AB67" s="1080"/>
      <c r="AC67" s="1001"/>
      <c r="AD67" s="1002"/>
      <c r="AE67" s="1000"/>
    </row>
    <row r="68" spans="1:31" s="184" customFormat="1" ht="9" customHeight="1">
      <c r="A68" s="1444"/>
      <c r="B68" s="1455"/>
      <c r="C68" s="1457"/>
      <c r="D68" s="849"/>
      <c r="E68" s="850"/>
      <c r="F68" s="851"/>
      <c r="G68" s="341"/>
      <c r="H68" s="1459"/>
      <c r="I68" s="1459"/>
      <c r="J68" s="844"/>
      <c r="K68" s="882"/>
      <c r="L68" s="882"/>
      <c r="M68" s="848"/>
      <c r="N68" s="1488"/>
      <c r="O68" s="1488"/>
      <c r="P68" s="843"/>
      <c r="Q68" s="843"/>
      <c r="R68" s="884"/>
      <c r="S68" s="574"/>
      <c r="T68" s="716"/>
      <c r="U68" s="716"/>
      <c r="V68" s="716"/>
      <c r="W68" s="716"/>
      <c r="X68" s="716"/>
      <c r="Y68" s="716"/>
      <c r="Z68" s="644"/>
      <c r="AA68" s="160">
        <f>IF(AE64,D56,"")</f>
      </c>
      <c r="AB68" s="1080"/>
      <c r="AC68" s="1001"/>
      <c r="AD68" s="1002"/>
      <c r="AE68" s="1000"/>
    </row>
    <row r="69" spans="1:31" s="184" customFormat="1" ht="9" customHeight="1" thickBot="1">
      <c r="A69" s="1446"/>
      <c r="B69" s="1456"/>
      <c r="C69" s="1458"/>
      <c r="D69" s="852"/>
      <c r="E69" s="853"/>
      <c r="F69" s="854"/>
      <c r="G69" s="855"/>
      <c r="H69" s="861"/>
      <c r="I69" s="861"/>
      <c r="J69" s="842"/>
      <c r="K69" s="882"/>
      <c r="L69" s="882"/>
      <c r="M69" s="1484"/>
      <c r="N69" s="1485"/>
      <c r="O69" s="1485"/>
      <c r="P69" s="843"/>
      <c r="Q69" s="843"/>
      <c r="R69" s="884"/>
      <c r="S69" s="574"/>
      <c r="T69" s="716"/>
      <c r="U69" s="716"/>
      <c r="V69" s="716"/>
      <c r="W69" s="716"/>
      <c r="X69" s="716"/>
      <c r="Y69" s="716"/>
      <c r="Z69" s="644"/>
      <c r="AA69" s="162">
        <f>IF(AE64,D57,"")</f>
      </c>
      <c r="AB69" s="1080"/>
      <c r="AC69" s="1001"/>
      <c r="AD69" s="1002"/>
      <c r="AE69" s="1000"/>
    </row>
    <row r="70" spans="1:31" s="184" customFormat="1" ht="9" customHeight="1">
      <c r="A70" s="1473"/>
      <c r="B70" s="1474"/>
      <c r="C70" s="1476"/>
      <c r="D70" s="1478"/>
      <c r="E70" s="836"/>
      <c r="F70" s="1478"/>
      <c r="G70" s="845"/>
      <c r="H70" s="861"/>
      <c r="I70" s="861"/>
      <c r="J70" s="842"/>
      <c r="K70" s="882"/>
      <c r="L70" s="882"/>
      <c r="M70" s="1351"/>
      <c r="N70" s="1346"/>
      <c r="O70" s="1346"/>
      <c r="P70" s="300"/>
      <c r="Q70" s="843"/>
      <c r="R70" s="884"/>
      <c r="S70" s="574"/>
      <c r="T70" s="716"/>
      <c r="U70" s="716"/>
      <c r="V70" s="716"/>
      <c r="W70" s="716"/>
      <c r="X70" s="716"/>
      <c r="Y70" s="716"/>
      <c r="Z70" s="644"/>
      <c r="AA70" s="163">
        <v>8</v>
      </c>
      <c r="AB70" s="1080"/>
      <c r="AC70" s="1001"/>
      <c r="AD70" s="1002"/>
      <c r="AE70" s="1000"/>
    </row>
    <row r="71" spans="1:31" s="184" customFormat="1" ht="9" customHeight="1" thickBot="1">
      <c r="A71" s="1010"/>
      <c r="B71" s="1475"/>
      <c r="C71" s="1477"/>
      <c r="D71" s="1479"/>
      <c r="E71" s="840"/>
      <c r="F71" s="1479"/>
      <c r="G71" s="845"/>
      <c r="H71" s="861"/>
      <c r="I71" s="861"/>
      <c r="J71" s="844"/>
      <c r="K71" s="882"/>
      <c r="L71" s="882"/>
      <c r="M71" s="638"/>
      <c r="N71" s="1459"/>
      <c r="O71" s="1459"/>
      <c r="P71" s="847"/>
      <c r="Q71" s="843"/>
      <c r="R71" s="884"/>
      <c r="S71" s="574"/>
      <c r="T71" s="716"/>
      <c r="U71" s="716"/>
      <c r="V71" s="716"/>
      <c r="W71" s="716"/>
      <c r="X71" s="716"/>
      <c r="Y71" s="716"/>
      <c r="Z71" s="644"/>
      <c r="AA71" s="156" t="s">
        <v>3</v>
      </c>
      <c r="AB71" s="1080">
        <v>9</v>
      </c>
      <c r="AC71" s="1001">
        <v>62</v>
      </c>
      <c r="AD71" s="1002">
        <v>7</v>
      </c>
      <c r="AE71" s="1000" t="b">
        <v>0</v>
      </c>
    </row>
    <row r="72" spans="1:31" s="184" customFormat="1" ht="9" customHeight="1">
      <c r="A72" s="1460"/>
      <c r="B72" s="1461"/>
      <c r="C72" s="1463"/>
      <c r="D72" s="835"/>
      <c r="E72" s="836"/>
      <c r="F72" s="837"/>
      <c r="G72" s="1465"/>
      <c r="H72" s="1466"/>
      <c r="I72" s="1466"/>
      <c r="J72" s="856"/>
      <c r="K72" s="882"/>
      <c r="L72" s="882"/>
      <c r="M72" s="848"/>
      <c r="N72" s="843"/>
      <c r="O72" s="843"/>
      <c r="P72" s="848"/>
      <c r="Q72" s="843"/>
      <c r="R72" s="884"/>
      <c r="S72" s="574"/>
      <c r="T72" s="716"/>
      <c r="U72" s="716"/>
      <c r="V72" s="716"/>
      <c r="W72" s="716"/>
      <c r="X72" s="716"/>
      <c r="Y72" s="716"/>
      <c r="Z72" s="644"/>
      <c r="AA72" s="157">
        <f>IF(AE71,D60,"")</f>
      </c>
      <c r="AB72" s="1080"/>
      <c r="AC72" s="1001"/>
      <c r="AD72" s="1002"/>
      <c r="AE72" s="1000"/>
    </row>
    <row r="73" spans="1:31" s="184" customFormat="1" ht="9" customHeight="1">
      <c r="A73" s="1445"/>
      <c r="B73" s="1462"/>
      <c r="C73" s="1464"/>
      <c r="D73" s="839"/>
      <c r="E73" s="840"/>
      <c r="F73" s="841"/>
      <c r="G73" s="1468"/>
      <c r="H73" s="1469"/>
      <c r="I73" s="1469"/>
      <c r="J73" s="842"/>
      <c r="K73" s="844"/>
      <c r="L73" s="844"/>
      <c r="M73" s="847"/>
      <c r="N73" s="843"/>
      <c r="O73" s="843"/>
      <c r="P73" s="848"/>
      <c r="Q73" s="843"/>
      <c r="R73" s="884"/>
      <c r="S73" s="574"/>
      <c r="T73" s="716"/>
      <c r="U73" s="716"/>
      <c r="V73" s="716"/>
      <c r="W73" s="716"/>
      <c r="X73" s="716"/>
      <c r="Y73" s="716"/>
      <c r="Z73" s="644"/>
      <c r="AA73" s="158">
        <f>IF(AE71,D61,"")</f>
      </c>
      <c r="AB73" s="1080"/>
      <c r="AC73" s="1001"/>
      <c r="AD73" s="1002"/>
      <c r="AE73" s="1000"/>
    </row>
    <row r="74" spans="1:31" s="184" customFormat="1" ht="9" customHeight="1">
      <c r="A74" s="1444"/>
      <c r="B74" s="1455"/>
      <c r="C74" s="1457"/>
      <c r="D74" s="849"/>
      <c r="E74" s="850"/>
      <c r="F74" s="851"/>
      <c r="G74" s="341"/>
      <c r="H74" s="1459"/>
      <c r="I74" s="1483"/>
      <c r="J74" s="844"/>
      <c r="K74" s="844"/>
      <c r="L74" s="844"/>
      <c r="M74" s="847"/>
      <c r="N74" s="843"/>
      <c r="O74" s="843"/>
      <c r="P74" s="848"/>
      <c r="Q74" s="843"/>
      <c r="R74" s="884"/>
      <c r="S74" s="574"/>
      <c r="T74" s="716"/>
      <c r="U74" s="716"/>
      <c r="V74" s="716"/>
      <c r="W74" s="716"/>
      <c r="X74" s="716"/>
      <c r="Y74" s="716"/>
      <c r="Z74" s="644"/>
      <c r="AA74" s="159"/>
      <c r="AB74" s="1080"/>
      <c r="AC74" s="1001"/>
      <c r="AD74" s="1002"/>
      <c r="AE74" s="1000"/>
    </row>
    <row r="75" spans="1:31" s="184" customFormat="1" ht="9" customHeight="1" thickBot="1">
      <c r="A75" s="1446"/>
      <c r="B75" s="1456"/>
      <c r="C75" s="1458"/>
      <c r="D75" s="852"/>
      <c r="E75" s="853"/>
      <c r="F75" s="854"/>
      <c r="G75" s="845"/>
      <c r="H75" s="861"/>
      <c r="I75" s="883"/>
      <c r="J75" s="1471"/>
      <c r="K75" s="1472"/>
      <c r="L75" s="1472"/>
      <c r="M75" s="847"/>
      <c r="N75" s="843"/>
      <c r="O75" s="843"/>
      <c r="P75" s="848"/>
      <c r="Q75" s="843"/>
      <c r="R75" s="884"/>
      <c r="S75" s="574"/>
      <c r="T75" s="716"/>
      <c r="U75" s="716"/>
      <c r="V75" s="716"/>
      <c r="W75" s="716"/>
      <c r="X75" s="716"/>
      <c r="Y75" s="716"/>
      <c r="Z75" s="644"/>
      <c r="AA75" s="160">
        <f>IF(AE71,D62,"")</f>
      </c>
      <c r="AB75" s="1080"/>
      <c r="AC75" s="1001"/>
      <c r="AD75" s="1002"/>
      <c r="AE75" s="1000"/>
    </row>
    <row r="76" spans="1:31" s="184" customFormat="1" ht="9" customHeight="1">
      <c r="A76" s="1473"/>
      <c r="B76" s="1474"/>
      <c r="C76" s="1476"/>
      <c r="D76" s="1478"/>
      <c r="E76" s="836"/>
      <c r="F76" s="1478"/>
      <c r="G76" s="845"/>
      <c r="H76" s="861"/>
      <c r="I76" s="883"/>
      <c r="J76" s="1480"/>
      <c r="K76" s="1481"/>
      <c r="L76" s="1481"/>
      <c r="M76" s="847"/>
      <c r="N76" s="843"/>
      <c r="O76" s="843"/>
      <c r="P76" s="848"/>
      <c r="Q76" s="843"/>
      <c r="R76" s="884"/>
      <c r="S76" s="574"/>
      <c r="T76" s="716"/>
      <c r="U76" s="716"/>
      <c r="V76" s="716"/>
      <c r="W76" s="716"/>
      <c r="X76" s="716"/>
      <c r="Y76" s="716"/>
      <c r="Z76" s="644"/>
      <c r="AA76" s="162">
        <f>IF(AE71,D63,"")</f>
      </c>
      <c r="AB76" s="1080"/>
      <c r="AC76" s="1001"/>
      <c r="AD76" s="1002"/>
      <c r="AE76" s="1000"/>
    </row>
    <row r="77" spans="1:31" s="184" customFormat="1" ht="9" customHeight="1" thickBot="1">
      <c r="A77" s="1010"/>
      <c r="B77" s="1475"/>
      <c r="C77" s="1477"/>
      <c r="D77" s="1479"/>
      <c r="E77" s="840"/>
      <c r="F77" s="1479"/>
      <c r="G77" s="845"/>
      <c r="H77" s="861"/>
      <c r="I77" s="883"/>
      <c r="J77" s="637"/>
      <c r="K77" s="1482"/>
      <c r="L77" s="1482"/>
      <c r="M77" s="846"/>
      <c r="N77" s="843"/>
      <c r="O77" s="843"/>
      <c r="P77" s="848"/>
      <c r="Q77" s="846"/>
      <c r="R77" s="885"/>
      <c r="S77" s="574"/>
      <c r="T77" s="716"/>
      <c r="U77" s="716"/>
      <c r="V77" s="716"/>
      <c r="W77" s="716"/>
      <c r="X77" s="716"/>
      <c r="Y77" s="716"/>
      <c r="Z77" s="644"/>
      <c r="AA77" s="163">
        <v>9</v>
      </c>
      <c r="AB77" s="1080"/>
      <c r="AC77" s="1001"/>
      <c r="AD77" s="1002"/>
      <c r="AE77" s="1000"/>
    </row>
    <row r="78" spans="1:31" s="184" customFormat="1" ht="9" customHeight="1">
      <c r="A78" s="1460"/>
      <c r="B78" s="1461"/>
      <c r="C78" s="1463"/>
      <c r="D78" s="345"/>
      <c r="E78" s="346"/>
      <c r="F78" s="347"/>
      <c r="G78" s="1465"/>
      <c r="H78" s="1466"/>
      <c r="I78" s="1467"/>
      <c r="J78" s="842"/>
      <c r="K78" s="882"/>
      <c r="L78" s="882"/>
      <c r="M78" s="843"/>
      <c r="N78" s="843"/>
      <c r="O78" s="843"/>
      <c r="P78" s="848"/>
      <c r="Q78" s="846"/>
      <c r="R78" s="885"/>
      <c r="S78" s="574"/>
      <c r="T78" s="716"/>
      <c r="U78" s="716"/>
      <c r="V78" s="716"/>
      <c r="W78" s="716"/>
      <c r="X78" s="716"/>
      <c r="Y78" s="716"/>
      <c r="Z78" s="644"/>
      <c r="AA78" s="156" t="s">
        <v>3</v>
      </c>
      <c r="AB78" s="1080">
        <v>10</v>
      </c>
      <c r="AC78" s="1001">
        <v>68</v>
      </c>
      <c r="AD78" s="1002">
        <v>7</v>
      </c>
      <c r="AE78" s="1000" t="b">
        <v>0</v>
      </c>
    </row>
    <row r="79" spans="1:31" s="184" customFormat="1" ht="9" customHeight="1">
      <c r="A79" s="1445"/>
      <c r="B79" s="1462"/>
      <c r="C79" s="1464"/>
      <c r="D79" s="348"/>
      <c r="E79" s="349"/>
      <c r="F79" s="350"/>
      <c r="G79" s="1468"/>
      <c r="H79" s="1469"/>
      <c r="I79" s="1470"/>
      <c r="J79" s="842"/>
      <c r="K79" s="882"/>
      <c r="L79" s="882"/>
      <c r="M79" s="843"/>
      <c r="N79" s="843"/>
      <c r="O79" s="843"/>
      <c r="P79" s="848"/>
      <c r="Q79" s="843"/>
      <c r="R79" s="884"/>
      <c r="S79" s="574"/>
      <c r="T79" s="716"/>
      <c r="U79" s="716"/>
      <c r="V79" s="716"/>
      <c r="W79" s="716"/>
      <c r="X79" s="716"/>
      <c r="Y79" s="716"/>
      <c r="Z79" s="644"/>
      <c r="AA79" s="157">
        <f>IF(AE78,D66,"")</f>
      </c>
      <c r="AB79" s="1080"/>
      <c r="AC79" s="1001"/>
      <c r="AD79" s="1002"/>
      <c r="AE79" s="1000"/>
    </row>
    <row r="80" spans="1:31" s="184" customFormat="1" ht="9" customHeight="1">
      <c r="A80" s="1444"/>
      <c r="B80" s="1455"/>
      <c r="C80" s="1457"/>
      <c r="D80" s="849"/>
      <c r="E80" s="850"/>
      <c r="F80" s="851"/>
      <c r="G80" s="341"/>
      <c r="H80" s="1459"/>
      <c r="I80" s="1459"/>
      <c r="J80" s="844"/>
      <c r="K80" s="882"/>
      <c r="L80" s="882"/>
      <c r="M80" s="843"/>
      <c r="N80" s="843"/>
      <c r="O80" s="843"/>
      <c r="P80" s="848"/>
      <c r="Q80" s="843"/>
      <c r="R80" s="884"/>
      <c r="S80" s="574"/>
      <c r="T80" s="716"/>
      <c r="U80" s="716"/>
      <c r="V80" s="716"/>
      <c r="W80" s="716"/>
      <c r="X80" s="716"/>
      <c r="Y80" s="716"/>
      <c r="Z80" s="644"/>
      <c r="AA80" s="158">
        <f>IF(AE78,D67,"")</f>
      </c>
      <c r="AB80" s="1080"/>
      <c r="AC80" s="1001"/>
      <c r="AD80" s="1002"/>
      <c r="AE80" s="1000"/>
    </row>
    <row r="81" spans="1:31" s="184" customFormat="1" ht="9" customHeight="1" thickBot="1">
      <c r="A81" s="1446"/>
      <c r="B81" s="1456"/>
      <c r="C81" s="1458"/>
      <c r="D81" s="852"/>
      <c r="E81" s="853"/>
      <c r="F81" s="854"/>
      <c r="G81" s="855"/>
      <c r="H81" s="861"/>
      <c r="I81" s="861"/>
      <c r="J81" s="842"/>
      <c r="K81" s="844"/>
      <c r="L81" s="844"/>
      <c r="M81" s="846"/>
      <c r="N81" s="843"/>
      <c r="O81" s="843"/>
      <c r="P81" s="1484"/>
      <c r="Q81" s="1485"/>
      <c r="R81" s="1504"/>
      <c r="S81" s="574"/>
      <c r="T81" s="716"/>
      <c r="U81" s="716"/>
      <c r="V81" s="716"/>
      <c r="W81" s="716"/>
      <c r="X81" s="716"/>
      <c r="Y81" s="716"/>
      <c r="Z81" s="644"/>
      <c r="AA81" s="159" t="s">
        <v>2</v>
      </c>
      <c r="AB81" s="1080"/>
      <c r="AC81" s="1001"/>
      <c r="AD81" s="1002"/>
      <c r="AE81" s="1000"/>
    </row>
    <row r="82" spans="1:31" s="184" customFormat="1" ht="9" customHeight="1">
      <c r="A82" s="1473"/>
      <c r="B82" s="1474"/>
      <c r="C82" s="1476"/>
      <c r="D82" s="1478"/>
      <c r="E82" s="836"/>
      <c r="F82" s="1478"/>
      <c r="G82" s="845"/>
      <c r="H82" s="861"/>
      <c r="I82" s="861"/>
      <c r="J82" s="842"/>
      <c r="K82" s="844"/>
      <c r="L82" s="844"/>
      <c r="M82" s="846"/>
      <c r="N82" s="843"/>
      <c r="O82" s="843"/>
      <c r="P82" s="1489"/>
      <c r="Q82" s="1490"/>
      <c r="R82" s="1505"/>
      <c r="S82" s="574"/>
      <c r="T82" s="716"/>
      <c r="U82" s="716"/>
      <c r="V82" s="716"/>
      <c r="W82" s="716"/>
      <c r="X82" s="716"/>
      <c r="Y82" s="716"/>
      <c r="Z82" s="644"/>
      <c r="AA82" s="160">
        <f>IF(AE78,D68,"")</f>
      </c>
      <c r="AB82" s="1080"/>
      <c r="AC82" s="1001"/>
      <c r="AD82" s="1002"/>
      <c r="AE82" s="1000"/>
    </row>
    <row r="83" spans="1:31" s="184" customFormat="1" ht="9" customHeight="1" thickBot="1">
      <c r="A83" s="1010"/>
      <c r="B83" s="1475"/>
      <c r="C83" s="1477"/>
      <c r="D83" s="1479"/>
      <c r="E83" s="840"/>
      <c r="F83" s="1479"/>
      <c r="G83" s="845"/>
      <c r="H83" s="861"/>
      <c r="I83" s="861"/>
      <c r="J83" s="844"/>
      <c r="K83" s="882"/>
      <c r="L83" s="882"/>
      <c r="M83" s="843"/>
      <c r="N83" s="843"/>
      <c r="O83" s="843"/>
      <c r="P83" s="638"/>
      <c r="Q83" s="1459"/>
      <c r="R83" s="1459"/>
      <c r="S83" s="574"/>
      <c r="T83" s="716"/>
      <c r="U83" s="716"/>
      <c r="V83" s="716"/>
      <c r="W83" s="716"/>
      <c r="X83" s="716"/>
      <c r="Y83" s="716"/>
      <c r="Z83" s="644"/>
      <c r="AA83" s="162">
        <f>IF(AE78,D69,"")</f>
      </c>
      <c r="AB83" s="1080"/>
      <c r="AC83" s="1001"/>
      <c r="AD83" s="1002"/>
      <c r="AE83" s="1000"/>
    </row>
    <row r="84" spans="1:31" s="184" customFormat="1" ht="9" customHeight="1">
      <c r="A84" s="1460"/>
      <c r="B84" s="1461"/>
      <c r="C84" s="1463"/>
      <c r="D84" s="835"/>
      <c r="E84" s="836"/>
      <c r="F84" s="837"/>
      <c r="G84" s="1465"/>
      <c r="H84" s="1466"/>
      <c r="I84" s="1466"/>
      <c r="J84" s="856"/>
      <c r="K84" s="882"/>
      <c r="L84" s="882"/>
      <c r="M84" s="843"/>
      <c r="N84" s="843"/>
      <c r="O84" s="843"/>
      <c r="P84" s="848"/>
      <c r="Q84" s="843"/>
      <c r="R84" s="843"/>
      <c r="S84" s="574"/>
      <c r="T84" s="716"/>
      <c r="U84" s="716"/>
      <c r="V84" s="716"/>
      <c r="W84" s="716"/>
      <c r="X84" s="716"/>
      <c r="Y84" s="716"/>
      <c r="Z84" s="644"/>
      <c r="AA84" s="163">
        <v>10</v>
      </c>
      <c r="AB84" s="1080"/>
      <c r="AC84" s="1001"/>
      <c r="AD84" s="1002"/>
      <c r="AE84" s="1000"/>
    </row>
    <row r="85" spans="1:31" s="184" customFormat="1" ht="9" customHeight="1">
      <c r="A85" s="1445"/>
      <c r="B85" s="1462"/>
      <c r="C85" s="1464"/>
      <c r="D85" s="839"/>
      <c r="E85" s="840"/>
      <c r="F85" s="841"/>
      <c r="G85" s="1468"/>
      <c r="H85" s="1469"/>
      <c r="I85" s="1469"/>
      <c r="J85" s="842"/>
      <c r="K85" s="882"/>
      <c r="L85" s="882"/>
      <c r="M85" s="843"/>
      <c r="N85" s="846"/>
      <c r="O85" s="846"/>
      <c r="P85" s="847"/>
      <c r="Q85" s="843"/>
      <c r="R85" s="843"/>
      <c r="S85" s="574"/>
      <c r="T85" s="716"/>
      <c r="U85" s="716"/>
      <c r="V85" s="716"/>
      <c r="W85" s="716"/>
      <c r="X85" s="716"/>
      <c r="Y85" s="716"/>
      <c r="Z85" s="644"/>
      <c r="AA85" s="156" t="s">
        <v>3</v>
      </c>
      <c r="AB85" s="1080">
        <v>11</v>
      </c>
      <c r="AC85" s="1001">
        <v>74</v>
      </c>
      <c r="AD85" s="1002">
        <v>7</v>
      </c>
      <c r="AE85" s="1000" t="b">
        <v>0</v>
      </c>
    </row>
    <row r="86" spans="1:31" s="184" customFormat="1" ht="9" customHeight="1">
      <c r="A86" s="1444"/>
      <c r="B86" s="1455"/>
      <c r="C86" s="1457"/>
      <c r="D86" s="338"/>
      <c r="E86" s="339"/>
      <c r="F86" s="340"/>
      <c r="G86" s="341"/>
      <c r="H86" s="1459"/>
      <c r="I86" s="1483"/>
      <c r="J86" s="844"/>
      <c r="K86" s="882"/>
      <c r="L86" s="882"/>
      <c r="M86" s="843"/>
      <c r="N86" s="846"/>
      <c r="O86" s="846"/>
      <c r="P86" s="847"/>
      <c r="Q86" s="843"/>
      <c r="R86" s="843"/>
      <c r="S86" s="574"/>
      <c r="T86" s="716"/>
      <c r="U86" s="716"/>
      <c r="V86" s="716"/>
      <c r="W86" s="716"/>
      <c r="X86" s="716"/>
      <c r="Y86" s="716"/>
      <c r="Z86" s="644"/>
      <c r="AA86" s="157">
        <f>IF(AE85,D72,"")</f>
      </c>
      <c r="AB86" s="1080"/>
      <c r="AC86" s="1001"/>
      <c r="AD86" s="1002"/>
      <c r="AE86" s="1000"/>
    </row>
    <row r="87" spans="1:31" s="184" customFormat="1" ht="9" customHeight="1" thickBot="1">
      <c r="A87" s="1446"/>
      <c r="B87" s="1456"/>
      <c r="C87" s="1458"/>
      <c r="D87" s="342"/>
      <c r="E87" s="343"/>
      <c r="F87" s="344"/>
      <c r="G87" s="845"/>
      <c r="H87" s="861"/>
      <c r="I87" s="883"/>
      <c r="J87" s="1471"/>
      <c r="K87" s="1472"/>
      <c r="L87" s="1472"/>
      <c r="M87" s="846"/>
      <c r="N87" s="843"/>
      <c r="O87" s="843"/>
      <c r="P87" s="848"/>
      <c r="Q87" s="843"/>
      <c r="R87" s="843"/>
      <c r="S87" s="574"/>
      <c r="T87" s="716"/>
      <c r="U87" s="716"/>
      <c r="V87" s="716"/>
      <c r="W87" s="716"/>
      <c r="X87" s="716"/>
      <c r="Y87" s="716"/>
      <c r="Z87" s="644"/>
      <c r="AA87" s="158">
        <f>IF(AE85,D73,"")</f>
      </c>
      <c r="AB87" s="1080"/>
      <c r="AC87" s="1001"/>
      <c r="AD87" s="1002"/>
      <c r="AE87" s="1000"/>
    </row>
    <row r="88" spans="1:31" s="184" customFormat="1" ht="9" customHeight="1">
      <c r="A88" s="1473"/>
      <c r="B88" s="1474"/>
      <c r="C88" s="1476"/>
      <c r="D88" s="1478"/>
      <c r="E88" s="836"/>
      <c r="F88" s="1478"/>
      <c r="G88" s="845"/>
      <c r="H88" s="861"/>
      <c r="I88" s="883"/>
      <c r="J88" s="1480"/>
      <c r="K88" s="1481"/>
      <c r="L88" s="1481"/>
      <c r="M88" s="846"/>
      <c r="N88" s="843"/>
      <c r="O88" s="843"/>
      <c r="P88" s="848"/>
      <c r="Q88" s="843"/>
      <c r="R88" s="843"/>
      <c r="S88" s="574"/>
      <c r="T88" s="716"/>
      <c r="U88" s="716"/>
      <c r="V88" s="716"/>
      <c r="W88" s="716"/>
      <c r="X88" s="716"/>
      <c r="Y88" s="716"/>
      <c r="Z88" s="644"/>
      <c r="AA88" s="159" t="s">
        <v>2</v>
      </c>
      <c r="AB88" s="1080"/>
      <c r="AC88" s="1001"/>
      <c r="AD88" s="1002"/>
      <c r="AE88" s="1000"/>
    </row>
    <row r="89" spans="1:31" s="184" customFormat="1" ht="9" customHeight="1" thickBot="1">
      <c r="A89" s="1010"/>
      <c r="B89" s="1475"/>
      <c r="C89" s="1477"/>
      <c r="D89" s="1479"/>
      <c r="E89" s="840"/>
      <c r="F89" s="1479"/>
      <c r="G89" s="845"/>
      <c r="H89" s="861"/>
      <c r="I89" s="883"/>
      <c r="J89" s="637"/>
      <c r="K89" s="1487"/>
      <c r="L89" s="1487"/>
      <c r="M89" s="847"/>
      <c r="N89" s="843"/>
      <c r="O89" s="843"/>
      <c r="P89" s="848"/>
      <c r="Q89" s="843"/>
      <c r="R89" s="843"/>
      <c r="S89" s="574"/>
      <c r="T89" s="716"/>
      <c r="U89" s="716"/>
      <c r="V89" s="716"/>
      <c r="W89" s="716"/>
      <c r="X89" s="716"/>
      <c r="Y89" s="716"/>
      <c r="Z89" s="644"/>
      <c r="AA89" s="160">
        <f>IF(AE85,D74,"")</f>
      </c>
      <c r="AB89" s="1080"/>
      <c r="AC89" s="1001"/>
      <c r="AD89" s="1002"/>
      <c r="AE89" s="1000"/>
    </row>
    <row r="90" spans="1:31" s="184" customFormat="1" ht="9" customHeight="1">
      <c r="A90" s="1460"/>
      <c r="B90" s="1461"/>
      <c r="C90" s="1463"/>
      <c r="D90" s="835"/>
      <c r="E90" s="836"/>
      <c r="F90" s="837"/>
      <c r="G90" s="1465"/>
      <c r="H90" s="1466"/>
      <c r="I90" s="1467"/>
      <c r="J90" s="842"/>
      <c r="K90" s="844"/>
      <c r="L90" s="844"/>
      <c r="M90" s="847"/>
      <c r="N90" s="843"/>
      <c r="O90" s="843"/>
      <c r="P90" s="848"/>
      <c r="Q90" s="843"/>
      <c r="R90" s="843"/>
      <c r="S90" s="574"/>
      <c r="T90" s="716"/>
      <c r="U90" s="716"/>
      <c r="V90" s="716"/>
      <c r="W90" s="716"/>
      <c r="X90" s="716"/>
      <c r="Y90" s="716"/>
      <c r="Z90" s="644"/>
      <c r="AA90" s="162">
        <f>IF(AE85,D75,"")</f>
      </c>
      <c r="AB90" s="1080"/>
      <c r="AC90" s="1001"/>
      <c r="AD90" s="1002"/>
      <c r="AE90" s="1000"/>
    </row>
    <row r="91" spans="1:31" s="184" customFormat="1" ht="9" customHeight="1">
      <c r="A91" s="1445"/>
      <c r="B91" s="1462"/>
      <c r="C91" s="1464"/>
      <c r="D91" s="839"/>
      <c r="E91" s="840"/>
      <c r="F91" s="841"/>
      <c r="G91" s="1468"/>
      <c r="H91" s="1469"/>
      <c r="I91" s="1470"/>
      <c r="J91" s="842"/>
      <c r="K91" s="882"/>
      <c r="L91" s="882"/>
      <c r="M91" s="848"/>
      <c r="N91" s="843"/>
      <c r="O91" s="843"/>
      <c r="P91" s="848"/>
      <c r="Q91" s="843"/>
      <c r="R91" s="843"/>
      <c r="S91" s="575"/>
      <c r="T91" s="716"/>
      <c r="U91" s="716"/>
      <c r="V91" s="716"/>
      <c r="W91" s="716"/>
      <c r="X91" s="716"/>
      <c r="Y91" s="716"/>
      <c r="Z91" s="644"/>
      <c r="AA91" s="163">
        <v>11</v>
      </c>
      <c r="AB91" s="1080"/>
      <c r="AC91" s="1001"/>
      <c r="AD91" s="1002"/>
      <c r="AE91" s="1000"/>
    </row>
    <row r="92" spans="1:31" s="184" customFormat="1" ht="9" customHeight="1">
      <c r="A92" s="1486"/>
      <c r="B92" s="1455"/>
      <c r="C92" s="1457"/>
      <c r="D92" s="849"/>
      <c r="E92" s="850"/>
      <c r="F92" s="851"/>
      <c r="G92" s="341"/>
      <c r="H92" s="1459"/>
      <c r="I92" s="1459"/>
      <c r="J92" s="844"/>
      <c r="K92" s="882"/>
      <c r="L92" s="882"/>
      <c r="M92" s="848"/>
      <c r="N92" s="843"/>
      <c r="O92" s="843"/>
      <c r="P92" s="848"/>
      <c r="Q92" s="843"/>
      <c r="R92" s="843"/>
      <c r="S92" s="576"/>
      <c r="T92" s="716"/>
      <c r="U92" s="716"/>
      <c r="V92" s="716"/>
      <c r="W92" s="716"/>
      <c r="X92" s="716"/>
      <c r="Y92" s="716"/>
      <c r="Z92" s="644"/>
      <c r="AA92" s="156" t="s">
        <v>3</v>
      </c>
      <c r="AB92" s="1080">
        <v>12</v>
      </c>
      <c r="AC92" s="1001">
        <v>80</v>
      </c>
      <c r="AD92" s="1002">
        <v>7</v>
      </c>
      <c r="AE92" s="1000" t="b">
        <v>0</v>
      </c>
    </row>
    <row r="93" spans="1:31" s="184" customFormat="1" ht="9" customHeight="1" thickBot="1">
      <c r="A93" s="1445"/>
      <c r="B93" s="1456"/>
      <c r="C93" s="1458"/>
      <c r="D93" s="852"/>
      <c r="E93" s="853"/>
      <c r="F93" s="854"/>
      <c r="G93" s="855"/>
      <c r="H93" s="861"/>
      <c r="I93" s="861"/>
      <c r="J93" s="842"/>
      <c r="K93" s="882"/>
      <c r="L93" s="882"/>
      <c r="M93" s="1484"/>
      <c r="N93" s="1485"/>
      <c r="O93" s="1485"/>
      <c r="P93" s="848"/>
      <c r="Q93" s="843"/>
      <c r="R93" s="843"/>
      <c r="S93" s="576"/>
      <c r="T93" s="716"/>
      <c r="U93" s="716"/>
      <c r="V93" s="716"/>
      <c r="W93" s="716"/>
      <c r="X93" s="716"/>
      <c r="Y93" s="716"/>
      <c r="Z93" s="644"/>
      <c r="AA93" s="157">
        <f>IF(AE92,D78,"")</f>
      </c>
      <c r="AB93" s="1080"/>
      <c r="AC93" s="1001"/>
      <c r="AD93" s="1002"/>
      <c r="AE93" s="1000"/>
    </row>
    <row r="94" spans="1:31" s="184" customFormat="1" ht="9" customHeight="1">
      <c r="A94" s="1473"/>
      <c r="B94" s="1474"/>
      <c r="C94" s="1476"/>
      <c r="D94" s="1478"/>
      <c r="E94" s="836"/>
      <c r="F94" s="1478"/>
      <c r="G94" s="845"/>
      <c r="H94" s="861"/>
      <c r="I94" s="861"/>
      <c r="J94" s="842"/>
      <c r="K94" s="882"/>
      <c r="L94" s="882"/>
      <c r="M94" s="1351"/>
      <c r="N94" s="1346"/>
      <c r="O94" s="1346"/>
      <c r="P94" s="848"/>
      <c r="Q94" s="846"/>
      <c r="R94" s="846"/>
      <c r="S94" s="576"/>
      <c r="T94" s="716"/>
      <c r="U94" s="716"/>
      <c r="V94" s="716"/>
      <c r="W94" s="716"/>
      <c r="X94" s="716"/>
      <c r="Y94" s="716"/>
      <c r="Z94" s="644"/>
      <c r="AA94" s="158">
        <f>IF(AE92,D79,"")</f>
      </c>
      <c r="AB94" s="1080"/>
      <c r="AC94" s="1001"/>
      <c r="AD94" s="1002"/>
      <c r="AE94" s="1000"/>
    </row>
    <row r="95" spans="1:31" s="184" customFormat="1" ht="9" customHeight="1" thickBot="1">
      <c r="A95" s="1010"/>
      <c r="B95" s="1475"/>
      <c r="C95" s="1477"/>
      <c r="D95" s="1479"/>
      <c r="E95" s="840"/>
      <c r="F95" s="1479"/>
      <c r="G95" s="845"/>
      <c r="H95" s="861"/>
      <c r="I95" s="861"/>
      <c r="J95" s="844"/>
      <c r="K95" s="882"/>
      <c r="L95" s="882"/>
      <c r="M95" s="638"/>
      <c r="N95" s="1459"/>
      <c r="O95" s="1459"/>
      <c r="P95" s="846"/>
      <c r="Q95" s="846"/>
      <c r="R95" s="846"/>
      <c r="S95" s="575"/>
      <c r="T95" s="716"/>
      <c r="U95" s="716"/>
      <c r="V95" s="716"/>
      <c r="W95" s="716"/>
      <c r="X95" s="716"/>
      <c r="Y95" s="716"/>
      <c r="Z95" s="644"/>
      <c r="AA95" s="159"/>
      <c r="AB95" s="1080"/>
      <c r="AC95" s="1001"/>
      <c r="AD95" s="1002"/>
      <c r="AE95" s="1000"/>
    </row>
    <row r="96" spans="1:31" s="184" customFormat="1" ht="9" customHeight="1">
      <c r="A96" s="1460"/>
      <c r="B96" s="1461"/>
      <c r="C96" s="1463"/>
      <c r="D96" s="835"/>
      <c r="E96" s="836"/>
      <c r="F96" s="837"/>
      <c r="G96" s="1465"/>
      <c r="H96" s="1466"/>
      <c r="I96" s="1466"/>
      <c r="J96" s="856"/>
      <c r="K96" s="882"/>
      <c r="L96" s="882"/>
      <c r="M96" s="848"/>
      <c r="N96" s="843"/>
      <c r="O96" s="843"/>
      <c r="P96" s="843"/>
      <c r="Q96" s="843"/>
      <c r="R96" s="843"/>
      <c r="S96" s="574"/>
      <c r="T96" s="716"/>
      <c r="U96" s="716"/>
      <c r="V96" s="716"/>
      <c r="W96" s="716"/>
      <c r="X96" s="716"/>
      <c r="Y96" s="716"/>
      <c r="Z96" s="644"/>
      <c r="AA96" s="160">
        <f>IF(AE92,D80,"")</f>
      </c>
      <c r="AB96" s="1080"/>
      <c r="AC96" s="1001"/>
      <c r="AD96" s="1002"/>
      <c r="AE96" s="1000"/>
    </row>
    <row r="97" spans="1:31" s="184" customFormat="1" ht="9" customHeight="1">
      <c r="A97" s="1445"/>
      <c r="B97" s="1462"/>
      <c r="C97" s="1464"/>
      <c r="D97" s="839"/>
      <c r="E97" s="840"/>
      <c r="F97" s="841"/>
      <c r="G97" s="1468"/>
      <c r="H97" s="1469"/>
      <c r="I97" s="1469"/>
      <c r="J97" s="842"/>
      <c r="K97" s="844"/>
      <c r="L97" s="844"/>
      <c r="M97" s="847"/>
      <c r="N97" s="843"/>
      <c r="O97" s="843"/>
      <c r="P97" s="798"/>
      <c r="Q97" s="798"/>
      <c r="R97" s="798"/>
      <c r="S97" s="574"/>
      <c r="T97" s="716"/>
      <c r="U97" s="716"/>
      <c r="V97" s="716"/>
      <c r="W97" s="716"/>
      <c r="X97" s="716"/>
      <c r="Y97" s="716"/>
      <c r="Z97" s="644"/>
      <c r="AA97" s="162">
        <f>IF(AE92,D81,"")</f>
      </c>
      <c r="AB97" s="1080"/>
      <c r="AC97" s="1001"/>
      <c r="AD97" s="1002"/>
      <c r="AE97" s="1000"/>
    </row>
    <row r="98" spans="1:31" s="184" customFormat="1" ht="9" customHeight="1">
      <c r="A98" s="1444"/>
      <c r="B98" s="1455"/>
      <c r="C98" s="1457"/>
      <c r="D98" s="849"/>
      <c r="E98" s="850"/>
      <c r="F98" s="851"/>
      <c r="G98" s="341"/>
      <c r="H98" s="1459"/>
      <c r="I98" s="1483"/>
      <c r="J98" s="844"/>
      <c r="K98" s="844"/>
      <c r="L98" s="844"/>
      <c r="M98" s="847"/>
      <c r="N98" s="843"/>
      <c r="O98" s="843"/>
      <c r="P98" s="798"/>
      <c r="Q98" s="798"/>
      <c r="R98" s="798"/>
      <c r="S98" s="574"/>
      <c r="T98" s="716"/>
      <c r="U98" s="716"/>
      <c r="V98" s="716"/>
      <c r="W98" s="716"/>
      <c r="X98" s="716"/>
      <c r="Y98" s="716"/>
      <c r="Z98" s="644"/>
      <c r="AA98" s="163">
        <v>12</v>
      </c>
      <c r="AB98" s="1080"/>
      <c r="AC98" s="1001"/>
      <c r="AD98" s="1002"/>
      <c r="AE98" s="1000"/>
    </row>
    <row r="99" spans="1:31" s="184" customFormat="1" ht="9" customHeight="1" thickBot="1">
      <c r="A99" s="1446"/>
      <c r="B99" s="1456"/>
      <c r="C99" s="1458"/>
      <c r="D99" s="852"/>
      <c r="E99" s="853"/>
      <c r="F99" s="854"/>
      <c r="G99" s="845"/>
      <c r="H99" s="861"/>
      <c r="I99" s="883"/>
      <c r="J99" s="1471"/>
      <c r="K99" s="1472"/>
      <c r="L99" s="1472"/>
      <c r="M99" s="847"/>
      <c r="N99" s="843"/>
      <c r="O99" s="843"/>
      <c r="P99" s="798"/>
      <c r="Q99" s="798"/>
      <c r="R99" s="798"/>
      <c r="S99" s="574"/>
      <c r="T99" s="716"/>
      <c r="U99" s="716"/>
      <c r="V99" s="716"/>
      <c r="W99" s="716"/>
      <c r="X99" s="716"/>
      <c r="Y99" s="716"/>
      <c r="Z99" s="644"/>
      <c r="AA99" s="156" t="s">
        <v>3</v>
      </c>
      <c r="AB99" s="1080">
        <v>13</v>
      </c>
      <c r="AC99" s="1001">
        <v>86</v>
      </c>
      <c r="AD99" s="1002">
        <v>7</v>
      </c>
      <c r="AE99" s="1000" t="b">
        <v>0</v>
      </c>
    </row>
    <row r="100" spans="1:31" s="184" customFormat="1" ht="9" customHeight="1">
      <c r="A100" s="1473"/>
      <c r="B100" s="1474"/>
      <c r="C100" s="1476"/>
      <c r="D100" s="1478"/>
      <c r="E100" s="836"/>
      <c r="F100" s="1478"/>
      <c r="G100" s="845"/>
      <c r="H100" s="861"/>
      <c r="I100" s="883"/>
      <c r="J100" s="1480"/>
      <c r="K100" s="1481"/>
      <c r="L100" s="1481"/>
      <c r="M100" s="847"/>
      <c r="N100" s="843"/>
      <c r="O100" s="843"/>
      <c r="P100" s="798"/>
      <c r="Q100" s="798"/>
      <c r="R100" s="798"/>
      <c r="S100" s="574"/>
      <c r="T100" s="716"/>
      <c r="U100" s="716"/>
      <c r="V100" s="716"/>
      <c r="W100" s="716"/>
      <c r="X100" s="716"/>
      <c r="Y100" s="716"/>
      <c r="Z100" s="644"/>
      <c r="AA100" s="157">
        <f>IF(AE99,D84,"")</f>
      </c>
      <c r="AB100" s="1080"/>
      <c r="AC100" s="1001"/>
      <c r="AD100" s="1002"/>
      <c r="AE100" s="1000"/>
    </row>
    <row r="101" spans="1:31" s="184" customFormat="1" ht="9" customHeight="1" thickBot="1">
      <c r="A101" s="1010"/>
      <c r="B101" s="1475"/>
      <c r="C101" s="1477"/>
      <c r="D101" s="1479"/>
      <c r="E101" s="840"/>
      <c r="F101" s="1479"/>
      <c r="G101" s="845"/>
      <c r="H101" s="861"/>
      <c r="I101" s="883"/>
      <c r="J101" s="637"/>
      <c r="K101" s="1482"/>
      <c r="L101" s="1482"/>
      <c r="M101" s="846"/>
      <c r="N101" s="846"/>
      <c r="O101" s="846"/>
      <c r="P101" s="801"/>
      <c r="Q101" s="798"/>
      <c r="R101" s="798"/>
      <c r="S101" s="574"/>
      <c r="T101" s="716"/>
      <c r="U101" s="716"/>
      <c r="V101" s="716"/>
      <c r="W101" s="716"/>
      <c r="X101" s="716"/>
      <c r="Y101" s="716"/>
      <c r="Z101" s="644"/>
      <c r="AA101" s="158">
        <f>IF(AE99,D85,"")</f>
      </c>
      <c r="AB101" s="1080"/>
      <c r="AC101" s="1001"/>
      <c r="AD101" s="1002"/>
      <c r="AE101" s="1000"/>
    </row>
    <row r="102" spans="1:31" s="184" customFormat="1" ht="9" customHeight="1" thickBot="1">
      <c r="A102" s="1460"/>
      <c r="B102" s="1461"/>
      <c r="C102" s="1463"/>
      <c r="D102" s="345"/>
      <c r="E102" s="346"/>
      <c r="F102" s="347"/>
      <c r="G102" s="1465"/>
      <c r="H102" s="1466"/>
      <c r="I102" s="1467"/>
      <c r="J102" s="842"/>
      <c r="K102" s="882"/>
      <c r="L102" s="882"/>
      <c r="M102" s="801"/>
      <c r="N102" s="798"/>
      <c r="O102" s="798"/>
      <c r="P102" s="798"/>
      <c r="Q102" s="798"/>
      <c r="R102" s="798"/>
      <c r="S102" s="574"/>
      <c r="T102" s="716"/>
      <c r="U102" s="716"/>
      <c r="V102" s="716"/>
      <c r="W102" s="716"/>
      <c r="X102" s="716"/>
      <c r="Y102" s="716"/>
      <c r="Z102" s="644"/>
      <c r="AA102" s="159"/>
      <c r="AB102" s="1080"/>
      <c r="AC102" s="1001"/>
      <c r="AD102" s="1002"/>
      <c r="AE102" s="1000"/>
    </row>
    <row r="103" spans="1:31" s="184" customFormat="1" ht="9" customHeight="1">
      <c r="A103" s="1445"/>
      <c r="B103" s="1462"/>
      <c r="C103" s="1464"/>
      <c r="D103" s="348"/>
      <c r="E103" s="349"/>
      <c r="F103" s="350"/>
      <c r="G103" s="1468"/>
      <c r="H103" s="1469"/>
      <c r="I103" s="1470"/>
      <c r="J103" s="842"/>
      <c r="K103" s="882"/>
      <c r="L103" s="891"/>
      <c r="M103" s="716"/>
      <c r="N103" s="1423"/>
      <c r="O103" s="1426"/>
      <c r="P103" s="1427"/>
      <c r="Q103" s="1428"/>
      <c r="R103" s="1435"/>
      <c r="S103" s="716"/>
      <c r="T103" s="716"/>
      <c r="U103" s="716"/>
      <c r="V103" s="716"/>
      <c r="W103" s="716"/>
      <c r="X103" s="716"/>
      <c r="Y103" s="716"/>
      <c r="Z103" s="644"/>
      <c r="AA103" s="160">
        <f>IF(AE99,D86,"")</f>
      </c>
      <c r="AB103" s="1080"/>
      <c r="AC103" s="1001"/>
      <c r="AD103" s="1002"/>
      <c r="AE103" s="1000"/>
    </row>
    <row r="104" spans="1:31" s="184" customFormat="1" ht="9" customHeight="1">
      <c r="A104" s="1444"/>
      <c r="B104" s="1455"/>
      <c r="C104" s="1457"/>
      <c r="D104" s="849"/>
      <c r="E104" s="850"/>
      <c r="F104" s="851"/>
      <c r="G104" s="341"/>
      <c r="H104" s="1459"/>
      <c r="I104" s="1459"/>
      <c r="J104" s="857"/>
      <c r="K104" s="882"/>
      <c r="L104" s="891"/>
      <c r="M104" s="716"/>
      <c r="N104" s="1424"/>
      <c r="O104" s="1429"/>
      <c r="P104" s="1430"/>
      <c r="Q104" s="1431"/>
      <c r="R104" s="1436"/>
      <c r="S104" s="716"/>
      <c r="T104" s="716"/>
      <c r="U104" s="716"/>
      <c r="V104" s="716"/>
      <c r="W104" s="716"/>
      <c r="X104" s="716"/>
      <c r="Y104" s="716"/>
      <c r="Z104" s="644"/>
      <c r="AA104" s="162">
        <f>IF(AE99,D87,"")</f>
      </c>
      <c r="AB104" s="1080"/>
      <c r="AC104" s="1001"/>
      <c r="AD104" s="1002"/>
      <c r="AE104" s="1000"/>
    </row>
    <row r="105" spans="1:31" s="184" customFormat="1" ht="9" customHeight="1" thickBot="1">
      <c r="A105" s="1446"/>
      <c r="B105" s="1456"/>
      <c r="C105" s="1458"/>
      <c r="D105" s="852"/>
      <c r="E105" s="853"/>
      <c r="F105" s="854"/>
      <c r="G105" s="855"/>
      <c r="H105" s="861"/>
      <c r="I105" s="861"/>
      <c r="J105" s="842"/>
      <c r="K105" s="844"/>
      <c r="L105" s="891"/>
      <c r="M105" s="716"/>
      <c r="N105" s="1425"/>
      <c r="O105" s="1432"/>
      <c r="P105" s="1433"/>
      <c r="Q105" s="1434"/>
      <c r="R105" s="1437"/>
      <c r="S105" s="716"/>
      <c r="T105" s="716"/>
      <c r="U105" s="716"/>
      <c r="V105" s="716"/>
      <c r="W105" s="716"/>
      <c r="X105" s="716"/>
      <c r="Y105" s="716"/>
      <c r="Z105" s="644"/>
      <c r="AA105" s="163">
        <v>13</v>
      </c>
      <c r="AB105" s="1080"/>
      <c r="AC105" s="1001"/>
      <c r="AD105" s="1002"/>
      <c r="AE105" s="1000"/>
    </row>
    <row r="106" spans="1:31" ht="9" customHeight="1">
      <c r="A106" s="239"/>
      <c r="B106" s="239"/>
      <c r="C106" s="862"/>
      <c r="D106" s="892"/>
      <c r="E106" s="842"/>
      <c r="F106" s="842"/>
      <c r="G106" s="843"/>
      <c r="H106" s="843"/>
      <c r="I106" s="843"/>
      <c r="J106" s="842"/>
      <c r="K106" s="893"/>
      <c r="L106" s="894"/>
      <c r="M106" s="145"/>
      <c r="N106" s="1444"/>
      <c r="O106" s="1441"/>
      <c r="P106" s="1442"/>
      <c r="Q106" s="1443"/>
      <c r="R106" s="1447"/>
      <c r="S106" s="239"/>
      <c r="T106" s="239"/>
      <c r="U106" s="239"/>
      <c r="V106" s="239"/>
      <c r="W106" s="239"/>
      <c r="X106" s="239"/>
      <c r="Y106" s="239"/>
      <c r="Z106" s="205"/>
      <c r="AA106" s="156" t="s">
        <v>3</v>
      </c>
      <c r="AB106" s="1080">
        <v>14</v>
      </c>
      <c r="AC106" s="1001">
        <v>92</v>
      </c>
      <c r="AD106" s="1002">
        <v>7</v>
      </c>
      <c r="AE106" s="1000" t="b">
        <v>0</v>
      </c>
    </row>
    <row r="107" spans="1:31" ht="9" customHeight="1">
      <c r="A107" s="239"/>
      <c r="B107" s="239"/>
      <c r="C107" s="644"/>
      <c r="D107" s="1472"/>
      <c r="E107" s="1472"/>
      <c r="F107" s="1472"/>
      <c r="G107" s="895"/>
      <c r="H107" s="843"/>
      <c r="I107" s="843"/>
      <c r="J107" s="842"/>
      <c r="K107" s="893"/>
      <c r="L107" s="894"/>
      <c r="M107" s="145"/>
      <c r="N107" s="1445"/>
      <c r="O107" s="1438"/>
      <c r="P107" s="1439"/>
      <c r="Q107" s="1440"/>
      <c r="R107" s="1448"/>
      <c r="S107" s="239"/>
      <c r="T107" s="239"/>
      <c r="U107" s="239"/>
      <c r="V107" s="239"/>
      <c r="W107" s="239"/>
      <c r="X107" s="239"/>
      <c r="Y107" s="239"/>
      <c r="Z107" s="205"/>
      <c r="AA107" s="157">
        <f>IF(AE106,D90,"")</f>
      </c>
      <c r="AB107" s="1080"/>
      <c r="AC107" s="1001"/>
      <c r="AD107" s="1002"/>
      <c r="AE107" s="1000"/>
    </row>
    <row r="108" spans="1:31" ht="9" customHeight="1">
      <c r="A108" s="239"/>
      <c r="B108" s="824"/>
      <c r="C108" s="727"/>
      <c r="D108" s="1507"/>
      <c r="E108" s="1507"/>
      <c r="F108" s="1507"/>
      <c r="G108" s="859"/>
      <c r="H108" s="990"/>
      <c r="I108" s="990"/>
      <c r="J108" s="896"/>
      <c r="K108" s="897"/>
      <c r="L108" s="894"/>
      <c r="M108" s="145"/>
      <c r="N108" s="1444"/>
      <c r="O108" s="1441"/>
      <c r="P108" s="1442"/>
      <c r="Q108" s="1443"/>
      <c r="R108" s="1447"/>
      <c r="S108" s="239"/>
      <c r="T108" s="239"/>
      <c r="U108" s="239"/>
      <c r="V108" s="239"/>
      <c r="W108" s="239"/>
      <c r="X108" s="239"/>
      <c r="Y108" s="239"/>
      <c r="Z108" s="205"/>
      <c r="AA108" s="158">
        <f>IF(AE106,D91,"")</f>
      </c>
      <c r="AB108" s="1080"/>
      <c r="AC108" s="1001"/>
      <c r="AD108" s="1002"/>
      <c r="AE108" s="1000"/>
    </row>
    <row r="109" spans="1:31" ht="9" customHeight="1">
      <c r="A109" s="239"/>
      <c r="B109" s="823"/>
      <c r="C109" s="331"/>
      <c r="D109" s="860"/>
      <c r="E109" s="860"/>
      <c r="F109" s="860"/>
      <c r="G109" s="1484"/>
      <c r="H109" s="1485"/>
      <c r="I109" s="1485"/>
      <c r="J109" s="237"/>
      <c r="K109" s="829"/>
      <c r="L109" s="239"/>
      <c r="M109" s="145"/>
      <c r="N109" s="1445"/>
      <c r="O109" s="1438"/>
      <c r="P109" s="1439"/>
      <c r="Q109" s="1440"/>
      <c r="R109" s="1448"/>
      <c r="S109" s="239"/>
      <c r="T109" s="239"/>
      <c r="U109" s="239"/>
      <c r="V109" s="239"/>
      <c r="W109" s="239"/>
      <c r="X109" s="239"/>
      <c r="Y109" s="239"/>
      <c r="Z109" s="205"/>
      <c r="AA109" s="159" t="s">
        <v>2</v>
      </c>
      <c r="AB109" s="1080"/>
      <c r="AC109" s="1001"/>
      <c r="AD109" s="1002"/>
      <c r="AE109" s="1000"/>
    </row>
    <row r="110" spans="1:31" ht="9" customHeight="1">
      <c r="A110" s="239"/>
      <c r="B110" s="239"/>
      <c r="C110" s="862"/>
      <c r="D110" s="860"/>
      <c r="E110" s="860"/>
      <c r="F110" s="860"/>
      <c r="G110" s="1489"/>
      <c r="H110" s="1490"/>
      <c r="I110" s="1490"/>
      <c r="J110" s="237"/>
      <c r="K110" s="898"/>
      <c r="L110" s="823"/>
      <c r="M110" s="145"/>
      <c r="N110" s="1444"/>
      <c r="O110" s="1441"/>
      <c r="P110" s="1442"/>
      <c r="Q110" s="1443"/>
      <c r="R110" s="1447"/>
      <c r="S110" s="239"/>
      <c r="T110" s="239"/>
      <c r="U110" s="239"/>
      <c r="V110" s="239"/>
      <c r="W110" s="239"/>
      <c r="X110" s="239"/>
      <c r="Y110" s="239"/>
      <c r="Z110" s="205"/>
      <c r="AA110" s="160">
        <f>IF(AE106,D92,"")</f>
      </c>
      <c r="AB110" s="1080"/>
      <c r="AC110" s="1001"/>
      <c r="AD110" s="1002"/>
      <c r="AE110" s="1000"/>
    </row>
    <row r="111" spans="1:31" ht="9" customHeight="1">
      <c r="A111" s="239"/>
      <c r="B111" s="239"/>
      <c r="C111" s="644"/>
      <c r="D111" s="1472"/>
      <c r="E111" s="1472"/>
      <c r="F111" s="1506"/>
      <c r="G111" s="638"/>
      <c r="H111" s="1503"/>
      <c r="I111" s="1503"/>
      <c r="J111" s="863"/>
      <c r="K111" s="898"/>
      <c r="L111" s="823"/>
      <c r="M111" s="145"/>
      <c r="N111" s="1445"/>
      <c r="O111" s="1438"/>
      <c r="P111" s="1439"/>
      <c r="Q111" s="1440"/>
      <c r="R111" s="1448"/>
      <c r="S111" s="239"/>
      <c r="T111" s="239"/>
      <c r="U111" s="239"/>
      <c r="V111" s="239"/>
      <c r="W111" s="239"/>
      <c r="X111" s="239"/>
      <c r="Y111" s="239"/>
      <c r="Z111" s="205"/>
      <c r="AA111" s="162">
        <f>IF(AE106,D93,"")</f>
      </c>
      <c r="AB111" s="1080"/>
      <c r="AC111" s="1001"/>
      <c r="AD111" s="1002"/>
      <c r="AE111" s="1000"/>
    </row>
    <row r="112" spans="1:31" ht="9" customHeight="1">
      <c r="A112" s="826"/>
      <c r="B112" s="239"/>
      <c r="C112" s="644"/>
      <c r="D112" s="1501"/>
      <c r="E112" s="1501"/>
      <c r="F112" s="1502"/>
      <c r="G112" s="864"/>
      <c r="H112" s="899"/>
      <c r="I112" s="900"/>
      <c r="J112" s="901"/>
      <c r="K112" s="238"/>
      <c r="L112" s="823"/>
      <c r="M112" s="145"/>
      <c r="N112" s="1444"/>
      <c r="O112" s="1441"/>
      <c r="P112" s="1442"/>
      <c r="Q112" s="1443"/>
      <c r="R112" s="1447"/>
      <c r="S112" s="239"/>
      <c r="T112" s="239"/>
      <c r="U112" s="239"/>
      <c r="V112" s="239"/>
      <c r="W112" s="239"/>
      <c r="X112" s="239"/>
      <c r="Y112" s="239"/>
      <c r="Z112" s="205"/>
      <c r="AA112" s="163">
        <v>14</v>
      </c>
      <c r="AB112" s="1080"/>
      <c r="AC112" s="1001"/>
      <c r="AD112" s="1002"/>
      <c r="AE112" s="1000"/>
    </row>
    <row r="113" spans="1:31" ht="9" customHeight="1">
      <c r="A113" s="826"/>
      <c r="B113" s="239"/>
      <c r="C113" s="644"/>
      <c r="D113" s="865"/>
      <c r="E113" s="865"/>
      <c r="F113" s="865"/>
      <c r="G113" s="222"/>
      <c r="H113" s="902"/>
      <c r="I113" s="901"/>
      <c r="J113" s="901"/>
      <c r="K113" s="238"/>
      <c r="L113" s="823"/>
      <c r="M113" s="145"/>
      <c r="N113" s="1445"/>
      <c r="O113" s="1438"/>
      <c r="P113" s="1439"/>
      <c r="Q113" s="1440"/>
      <c r="R113" s="1448"/>
      <c r="S113" s="239"/>
      <c r="T113" s="239"/>
      <c r="U113" s="239"/>
      <c r="V113" s="239"/>
      <c r="W113" s="239"/>
      <c r="X113" s="239"/>
      <c r="Y113" s="239"/>
      <c r="Z113" s="205"/>
      <c r="AA113" s="156" t="s">
        <v>3</v>
      </c>
      <c r="AB113" s="1080">
        <v>15</v>
      </c>
      <c r="AC113" s="1001">
        <v>98</v>
      </c>
      <c r="AD113" s="1002">
        <v>7</v>
      </c>
      <c r="AE113" s="1000" t="b">
        <v>0</v>
      </c>
    </row>
    <row r="114" spans="1:31" ht="9" customHeight="1">
      <c r="A114" s="239"/>
      <c r="B114" s="239"/>
      <c r="C114" s="644"/>
      <c r="D114" s="866"/>
      <c r="E114" s="867"/>
      <c r="F114" s="867"/>
      <c r="G114" s="868"/>
      <c r="H114" s="903"/>
      <c r="I114" s="904"/>
      <c r="J114" s="904"/>
      <c r="K114" s="905"/>
      <c r="L114" s="823"/>
      <c r="M114" s="145"/>
      <c r="N114" s="1444"/>
      <c r="O114" s="1441"/>
      <c r="P114" s="1442"/>
      <c r="Q114" s="1443"/>
      <c r="R114" s="1447"/>
      <c r="S114" s="239"/>
      <c r="T114" s="239"/>
      <c r="U114" s="239"/>
      <c r="V114" s="239"/>
      <c r="W114" s="239"/>
      <c r="X114" s="239"/>
      <c r="Y114" s="239"/>
      <c r="Z114" s="205"/>
      <c r="AA114" s="157">
        <f>IF(AE113,D96,"")</f>
      </c>
      <c r="AB114" s="1080"/>
      <c r="AC114" s="1001"/>
      <c r="AD114" s="1002"/>
      <c r="AE114" s="1000"/>
    </row>
    <row r="115" spans="1:31" ht="9" customHeight="1">
      <c r="A115" s="239"/>
      <c r="B115" s="239"/>
      <c r="C115" s="644"/>
      <c r="D115" s="1454"/>
      <c r="E115" s="1454"/>
      <c r="F115" s="1454"/>
      <c r="G115" s="797"/>
      <c r="H115" s="805"/>
      <c r="I115" s="805"/>
      <c r="J115" s="805"/>
      <c r="K115" s="906"/>
      <c r="L115" s="823"/>
      <c r="M115" s="145"/>
      <c r="N115" s="1445"/>
      <c r="O115" s="1438"/>
      <c r="P115" s="1439"/>
      <c r="Q115" s="1440"/>
      <c r="R115" s="1448"/>
      <c r="S115" s="239"/>
      <c r="T115" s="239"/>
      <c r="U115" s="239"/>
      <c r="V115" s="239"/>
      <c r="W115" s="239"/>
      <c r="X115" s="239"/>
      <c r="Y115" s="239"/>
      <c r="Z115" s="205"/>
      <c r="AA115" s="158">
        <f>IF(AE113,D97,"")</f>
      </c>
      <c r="AB115" s="1080"/>
      <c r="AC115" s="1001"/>
      <c r="AD115" s="1002"/>
      <c r="AE115" s="1000"/>
    </row>
    <row r="116" spans="1:31" ht="9" customHeight="1">
      <c r="A116" s="239"/>
      <c r="B116" s="824"/>
      <c r="C116" s="727"/>
      <c r="D116" s="1453"/>
      <c r="E116" s="1453"/>
      <c r="F116" s="1453"/>
      <c r="G116" s="869"/>
      <c r="H116" s="1008"/>
      <c r="I116" s="1008"/>
      <c r="J116" s="234"/>
      <c r="K116" s="793"/>
      <c r="L116" s="823"/>
      <c r="M116" s="145"/>
      <c r="N116" s="1444"/>
      <c r="O116" s="1441"/>
      <c r="P116" s="1442"/>
      <c r="Q116" s="1443"/>
      <c r="R116" s="1447"/>
      <c r="S116" s="239"/>
      <c r="T116" s="239"/>
      <c r="U116" s="239"/>
      <c r="V116" s="239"/>
      <c r="W116" s="239"/>
      <c r="X116" s="239"/>
      <c r="Y116" s="239"/>
      <c r="Z116" s="205"/>
      <c r="AA116" s="159" t="s">
        <v>2</v>
      </c>
      <c r="AB116" s="1080"/>
      <c r="AC116" s="1001"/>
      <c r="AD116" s="1002"/>
      <c r="AE116" s="1000"/>
    </row>
    <row r="117" spans="1:31" ht="9" customHeight="1">
      <c r="A117" s="239"/>
      <c r="B117" s="823"/>
      <c r="C117" s="331"/>
      <c r="D117" s="799"/>
      <c r="E117" s="799"/>
      <c r="F117" s="799"/>
      <c r="G117" s="1454"/>
      <c r="H117" s="1454"/>
      <c r="I117" s="1454"/>
      <c r="J117" s="237"/>
      <c r="K117" s="829"/>
      <c r="L117" s="823"/>
      <c r="M117" s="145"/>
      <c r="N117" s="1445"/>
      <c r="O117" s="1438"/>
      <c r="P117" s="1439"/>
      <c r="Q117" s="1440"/>
      <c r="R117" s="1448"/>
      <c r="S117" s="239"/>
      <c r="T117" s="239"/>
      <c r="U117" s="239"/>
      <c r="V117" s="239"/>
      <c r="W117" s="239"/>
      <c r="X117" s="239"/>
      <c r="Y117" s="239"/>
      <c r="Z117" s="205"/>
      <c r="AA117" s="160">
        <f>IF(AE113,D98,"")</f>
      </c>
      <c r="AB117" s="1080"/>
      <c r="AC117" s="1001"/>
      <c r="AD117" s="1002"/>
      <c r="AE117" s="1000"/>
    </row>
    <row r="118" spans="1:31" ht="9" customHeight="1">
      <c r="A118" s="239"/>
      <c r="B118" s="239"/>
      <c r="C118" s="644"/>
      <c r="D118" s="830"/>
      <c r="E118" s="830"/>
      <c r="F118" s="830"/>
      <c r="G118" s="1454"/>
      <c r="H118" s="1454"/>
      <c r="I118" s="1454"/>
      <c r="J118" s="237"/>
      <c r="K118" s="898"/>
      <c r="L118" s="823"/>
      <c r="M118" s="145"/>
      <c r="N118" s="1444"/>
      <c r="O118" s="1441"/>
      <c r="P118" s="1442"/>
      <c r="Q118" s="1443"/>
      <c r="R118" s="1447"/>
      <c r="S118" s="239"/>
      <c r="T118" s="239"/>
      <c r="U118" s="239"/>
      <c r="V118" s="239"/>
      <c r="W118" s="239"/>
      <c r="X118" s="239"/>
      <c r="Y118" s="239"/>
      <c r="Z118" s="205"/>
      <c r="AA118" s="162">
        <f>IF(AE113,D99,"")</f>
      </c>
      <c r="AB118" s="1080"/>
      <c r="AC118" s="1001"/>
      <c r="AD118" s="1002"/>
      <c r="AE118" s="1000"/>
    </row>
    <row r="119" spans="1:31" ht="9" customHeight="1">
      <c r="A119" s="239"/>
      <c r="B119" s="239"/>
      <c r="C119" s="644"/>
      <c r="D119" s="1499"/>
      <c r="E119" s="1499"/>
      <c r="F119" s="1499"/>
      <c r="G119" s="661"/>
      <c r="H119" s="1500"/>
      <c r="I119" s="1500"/>
      <c r="J119" s="863"/>
      <c r="K119" s="898"/>
      <c r="L119" s="823"/>
      <c r="M119" s="145"/>
      <c r="N119" s="1445"/>
      <c r="O119" s="1438"/>
      <c r="P119" s="1439"/>
      <c r="Q119" s="1440"/>
      <c r="R119" s="1448"/>
      <c r="S119" s="239"/>
      <c r="T119" s="239"/>
      <c r="U119" s="239"/>
      <c r="V119" s="239"/>
      <c r="W119" s="239"/>
      <c r="X119" s="239"/>
      <c r="Y119" s="239"/>
      <c r="Z119" s="205"/>
      <c r="AA119" s="163">
        <v>15</v>
      </c>
      <c r="AB119" s="1080"/>
      <c r="AC119" s="1001"/>
      <c r="AD119" s="1002"/>
      <c r="AE119" s="1000"/>
    </row>
    <row r="120" spans="1:31" ht="9.75" customHeight="1">
      <c r="A120" s="826"/>
      <c r="B120" s="239"/>
      <c r="C120" s="205"/>
      <c r="D120" s="827"/>
      <c r="E120" s="827"/>
      <c r="F120" s="1059"/>
      <c r="G120" s="1059"/>
      <c r="H120" s="1059"/>
      <c r="I120" s="1059"/>
      <c r="J120" s="222"/>
      <c r="K120" s="905"/>
      <c r="L120" s="239"/>
      <c r="M120" s="145"/>
      <c r="N120" s="1444"/>
      <c r="O120" s="1441"/>
      <c r="P120" s="1442"/>
      <c r="Q120" s="1443"/>
      <c r="R120" s="1447"/>
      <c r="S120" s="239"/>
      <c r="T120" s="239"/>
      <c r="U120" s="239"/>
      <c r="V120" s="239"/>
      <c r="W120" s="239"/>
      <c r="X120" s="239"/>
      <c r="Y120" s="239"/>
      <c r="Z120" s="205"/>
      <c r="AA120" s="156" t="s">
        <v>3</v>
      </c>
      <c r="AB120" s="1080">
        <v>16</v>
      </c>
      <c r="AC120" s="1001">
        <v>104</v>
      </c>
      <c r="AD120" s="1002">
        <v>7</v>
      </c>
      <c r="AE120" s="1000" t="b">
        <v>0</v>
      </c>
    </row>
    <row r="121" spans="1:31" ht="9.75" customHeight="1" thickBot="1">
      <c r="A121" s="239"/>
      <c r="B121" s="239"/>
      <c r="C121" s="205"/>
      <c r="D121" s="828"/>
      <c r="E121" s="828"/>
      <c r="F121" s="1154"/>
      <c r="G121" s="1154"/>
      <c r="H121" s="1154"/>
      <c r="I121" s="1154"/>
      <c r="J121" s="907"/>
      <c r="K121" s="238"/>
      <c r="L121" s="239"/>
      <c r="M121" s="145"/>
      <c r="N121" s="1446"/>
      <c r="O121" s="1449"/>
      <c r="P121" s="1450"/>
      <c r="Q121" s="1451"/>
      <c r="R121" s="1452"/>
      <c r="S121" s="239"/>
      <c r="T121" s="239"/>
      <c r="U121" s="239"/>
      <c r="V121" s="239"/>
      <c r="W121" s="239"/>
      <c r="X121" s="239"/>
      <c r="Y121" s="239"/>
      <c r="Z121" s="205"/>
      <c r="AA121" s="157">
        <f>IF(AE120,D102,"")</f>
      </c>
      <c r="AB121" s="1080"/>
      <c r="AC121" s="1001"/>
      <c r="AD121" s="1002"/>
      <c r="AE121" s="1000"/>
    </row>
    <row r="122" spans="1:31" ht="9.75" customHeight="1">
      <c r="A122" s="239"/>
      <c r="B122" s="239"/>
      <c r="C122" s="205"/>
      <c r="D122" s="828"/>
      <c r="E122" s="828"/>
      <c r="F122" s="1498"/>
      <c r="G122" s="1498"/>
      <c r="H122" s="823"/>
      <c r="I122" s="823"/>
      <c r="J122" s="240"/>
      <c r="K122" s="239"/>
      <c r="L122" s="239"/>
      <c r="M122" s="145"/>
      <c r="N122" s="145"/>
      <c r="O122" s="145"/>
      <c r="P122" s="145"/>
      <c r="Q122" s="831"/>
      <c r="R122" s="145"/>
      <c r="S122" s="239"/>
      <c r="T122" s="239"/>
      <c r="U122" s="239"/>
      <c r="V122" s="239"/>
      <c r="W122" s="239"/>
      <c r="X122" s="239"/>
      <c r="Y122" s="239"/>
      <c r="Z122" s="205"/>
      <c r="AA122" s="158">
        <f>IF(AE120,D103,"")</f>
      </c>
      <c r="AB122" s="1080"/>
      <c r="AC122" s="1001"/>
      <c r="AD122" s="1002"/>
      <c r="AE122" s="1000"/>
    </row>
    <row r="123" spans="1:31" ht="9.75" customHeight="1">
      <c r="A123" s="826"/>
      <c r="B123" s="239"/>
      <c r="C123" s="205"/>
      <c r="D123" s="827"/>
      <c r="E123" s="827"/>
      <c r="F123" s="1059"/>
      <c r="G123" s="1059"/>
      <c r="H123" s="1059"/>
      <c r="I123" s="1059"/>
      <c r="J123" s="222"/>
      <c r="K123" s="239"/>
      <c r="L123" s="239"/>
      <c r="M123" s="145"/>
      <c r="N123" s="145"/>
      <c r="O123" s="145"/>
      <c r="P123" s="145"/>
      <c r="Q123" s="831"/>
      <c r="R123" s="145"/>
      <c r="S123" s="239"/>
      <c r="T123" s="239"/>
      <c r="U123" s="239"/>
      <c r="V123" s="239"/>
      <c r="W123" s="239"/>
      <c r="X123" s="239"/>
      <c r="Y123" s="239"/>
      <c r="Z123" s="205"/>
      <c r="AA123" s="159"/>
      <c r="AB123" s="1080"/>
      <c r="AC123" s="1001"/>
      <c r="AD123" s="1002"/>
      <c r="AE123" s="1000"/>
    </row>
    <row r="124" spans="1:31" ht="9.75" customHeight="1">
      <c r="A124" s="239"/>
      <c r="B124" s="239"/>
      <c r="C124" s="205"/>
      <c r="D124" s="828"/>
      <c r="E124" s="828"/>
      <c r="F124" s="1497"/>
      <c r="G124" s="1497"/>
      <c r="H124" s="1497"/>
      <c r="I124" s="1497"/>
      <c r="J124" s="907"/>
      <c r="K124" s="239"/>
      <c r="L124" s="239"/>
      <c r="M124" s="145"/>
      <c r="N124" s="145"/>
      <c r="O124" s="145"/>
      <c r="P124" s="145"/>
      <c r="Q124" s="831"/>
      <c r="R124" s="145"/>
      <c r="S124" s="239"/>
      <c r="T124" s="239"/>
      <c r="U124" s="239"/>
      <c r="V124" s="239"/>
      <c r="W124" s="239"/>
      <c r="X124" s="239"/>
      <c r="Y124" s="239"/>
      <c r="Z124" s="205"/>
      <c r="AA124" s="160">
        <f>IF(AE120,D104,"")</f>
      </c>
      <c r="AB124" s="1080"/>
      <c r="AC124" s="1001"/>
      <c r="AD124" s="1002"/>
      <c r="AE124" s="1000"/>
    </row>
    <row r="125" spans="1:31" ht="15" customHeight="1">
      <c r="A125" s="239"/>
      <c r="B125" s="239"/>
      <c r="C125" s="644"/>
      <c r="D125" s="145"/>
      <c r="E125" s="145"/>
      <c r="F125" s="145"/>
      <c r="G125" s="239"/>
      <c r="H125" s="239"/>
      <c r="I125" s="239"/>
      <c r="J125" s="239"/>
      <c r="K125" s="239"/>
      <c r="L125" s="239"/>
      <c r="M125" s="145"/>
      <c r="N125" s="145"/>
      <c r="O125" s="145"/>
      <c r="P125" s="145"/>
      <c r="Q125" s="831"/>
      <c r="R125" s="145"/>
      <c r="S125" s="239"/>
      <c r="T125" s="239"/>
      <c r="U125" s="239"/>
      <c r="V125" s="239"/>
      <c r="W125" s="239"/>
      <c r="X125" s="239"/>
      <c r="Y125" s="239"/>
      <c r="Z125" s="205"/>
      <c r="AA125" s="162">
        <f>IF(AE120,D105,"")</f>
      </c>
      <c r="AB125" s="1080"/>
      <c r="AC125" s="1001"/>
      <c r="AD125" s="1002"/>
      <c r="AE125" s="1000"/>
    </row>
    <row r="126" spans="1:31" ht="12.75" customHeight="1">
      <c r="A126" s="239"/>
      <c r="B126" s="239"/>
      <c r="C126" s="644"/>
      <c r="D126" s="145"/>
      <c r="E126" s="145"/>
      <c r="F126" s="145"/>
      <c r="G126" s="239"/>
      <c r="H126" s="239"/>
      <c r="I126" s="239"/>
      <c r="J126" s="239"/>
      <c r="K126" s="239"/>
      <c r="L126" s="239"/>
      <c r="M126" s="145"/>
      <c r="N126" s="145"/>
      <c r="O126" s="145"/>
      <c r="P126" s="145"/>
      <c r="Q126" s="831"/>
      <c r="R126" s="145"/>
      <c r="S126" s="239"/>
      <c r="T126" s="239"/>
      <c r="U126" s="239"/>
      <c r="V126" s="239"/>
      <c r="W126" s="239"/>
      <c r="X126" s="239"/>
      <c r="Y126" s="239"/>
      <c r="Z126" s="205"/>
      <c r="AA126" s="163">
        <v>16</v>
      </c>
      <c r="AB126" s="1080"/>
      <c r="AC126" s="1001"/>
      <c r="AD126" s="1002"/>
      <c r="AE126" s="1000"/>
    </row>
    <row r="127" spans="1:31" ht="12.75" customHeight="1">
      <c r="A127" s="239"/>
      <c r="B127" s="239"/>
      <c r="C127" s="644"/>
      <c r="D127" s="145"/>
      <c r="E127" s="145"/>
      <c r="F127" s="145"/>
      <c r="G127" s="239"/>
      <c r="H127" s="239"/>
      <c r="I127" s="239"/>
      <c r="J127" s="239"/>
      <c r="K127" s="239"/>
      <c r="L127" s="239"/>
      <c r="M127" s="145"/>
      <c r="N127" s="145"/>
      <c r="O127" s="145"/>
      <c r="P127" s="145"/>
      <c r="Q127" s="831"/>
      <c r="R127" s="145"/>
      <c r="S127" s="239"/>
      <c r="T127" s="239"/>
      <c r="U127" s="239"/>
      <c r="V127" s="239"/>
      <c r="W127" s="239"/>
      <c r="X127" s="239"/>
      <c r="Y127" s="239"/>
      <c r="Z127" s="205"/>
      <c r="AA127" s="156" t="s">
        <v>72</v>
      </c>
      <c r="AB127" s="1080">
        <v>17</v>
      </c>
      <c r="AC127" s="1001">
        <v>17</v>
      </c>
      <c r="AD127" s="1002">
        <v>10</v>
      </c>
      <c r="AE127" s="1000" t="b">
        <v>0</v>
      </c>
    </row>
    <row r="128" spans="1:31" ht="15" customHeight="1">
      <c r="A128" s="239"/>
      <c r="B128" s="239"/>
      <c r="C128" s="644"/>
      <c r="D128" s="145"/>
      <c r="E128" s="145"/>
      <c r="F128" s="145"/>
      <c r="G128" s="239"/>
      <c r="H128" s="239"/>
      <c r="I128" s="239"/>
      <c r="J128" s="239"/>
      <c r="K128" s="239"/>
      <c r="L128" s="239"/>
      <c r="M128" s="145"/>
      <c r="N128" s="145"/>
      <c r="O128" s="145"/>
      <c r="P128" s="145"/>
      <c r="Q128" s="831"/>
      <c r="R128" s="145"/>
      <c r="S128" s="239"/>
      <c r="T128" s="239"/>
      <c r="U128" s="239"/>
      <c r="V128" s="239"/>
      <c r="W128" s="239"/>
      <c r="X128" s="239"/>
      <c r="Y128" s="239"/>
      <c r="Z128" s="205"/>
      <c r="AA128" s="157">
        <f>IF(AE127,G12,"")</f>
      </c>
      <c r="AB128" s="1080"/>
      <c r="AC128" s="1001"/>
      <c r="AD128" s="1002"/>
      <c r="AE128" s="1000"/>
    </row>
    <row r="129" spans="1:31" ht="15" customHeight="1">
      <c r="A129" s="239"/>
      <c r="B129" s="239"/>
      <c r="C129" s="644"/>
      <c r="D129" s="145"/>
      <c r="E129" s="145"/>
      <c r="F129" s="145"/>
      <c r="G129" s="239"/>
      <c r="H129" s="239"/>
      <c r="I129" s="239"/>
      <c r="J129" s="239"/>
      <c r="K129" s="239"/>
      <c r="L129" s="239"/>
      <c r="M129" s="145"/>
      <c r="N129" s="145"/>
      <c r="O129" s="145"/>
      <c r="P129" s="145"/>
      <c r="Q129" s="831"/>
      <c r="R129" s="145"/>
      <c r="S129" s="239"/>
      <c r="T129" s="239"/>
      <c r="U129" s="239"/>
      <c r="V129" s="239"/>
      <c r="W129" s="239"/>
      <c r="X129" s="239"/>
      <c r="Y129" s="239"/>
      <c r="Z129" s="205"/>
      <c r="AA129" s="158">
        <f>IF(AE127,G13,"")</f>
      </c>
      <c r="AB129" s="1080"/>
      <c r="AC129" s="1001"/>
      <c r="AD129" s="1002"/>
      <c r="AE129" s="1000"/>
    </row>
    <row r="130" spans="1:31" ht="12.75" customHeight="1">
      <c r="A130" s="239"/>
      <c r="B130" s="239"/>
      <c r="C130" s="644"/>
      <c r="D130" s="145"/>
      <c r="E130" s="145"/>
      <c r="F130" s="145"/>
      <c r="G130" s="239"/>
      <c r="H130" s="239"/>
      <c r="I130" s="239"/>
      <c r="J130" s="239"/>
      <c r="K130" s="239"/>
      <c r="L130" s="239"/>
      <c r="M130" s="145"/>
      <c r="N130" s="145"/>
      <c r="O130" s="145"/>
      <c r="P130" s="145"/>
      <c r="Q130" s="831"/>
      <c r="R130" s="145"/>
      <c r="S130" s="239"/>
      <c r="T130" s="239"/>
      <c r="U130" s="239"/>
      <c r="V130" s="239"/>
      <c r="W130" s="239"/>
      <c r="X130" s="239"/>
      <c r="Y130" s="239"/>
      <c r="Z130" s="205"/>
      <c r="AA130" s="159" t="s">
        <v>2</v>
      </c>
      <c r="AB130" s="1080"/>
      <c r="AC130" s="1001"/>
      <c r="AD130" s="1002"/>
      <c r="AE130" s="1000"/>
    </row>
    <row r="131" spans="27:31" ht="15" customHeight="1">
      <c r="AA131" s="160">
        <f>IF(AE127,G18,"")</f>
      </c>
      <c r="AB131" s="1080"/>
      <c r="AC131" s="1001"/>
      <c r="AD131" s="1002"/>
      <c r="AE131" s="1000"/>
    </row>
    <row r="132" spans="27:31" ht="15" customHeight="1">
      <c r="AA132" s="162">
        <f>IF(AE127,G19,"")</f>
      </c>
      <c r="AB132" s="1080"/>
      <c r="AC132" s="1001"/>
      <c r="AD132" s="1002"/>
      <c r="AE132" s="1000"/>
    </row>
    <row r="133" spans="27:31" ht="12.75" customHeight="1">
      <c r="AA133" s="163">
        <v>1</v>
      </c>
      <c r="AB133" s="1080"/>
      <c r="AC133" s="1001"/>
      <c r="AD133" s="1002"/>
      <c r="AE133" s="1000"/>
    </row>
    <row r="134" spans="27:31" ht="12.75" customHeight="1">
      <c r="AA134" s="156" t="s">
        <v>3</v>
      </c>
      <c r="AB134" s="1080">
        <v>18</v>
      </c>
      <c r="AC134" s="1001">
        <v>29</v>
      </c>
      <c r="AD134" s="1002">
        <v>10</v>
      </c>
      <c r="AE134" s="1000" t="b">
        <v>0</v>
      </c>
    </row>
    <row r="135" spans="27:31" ht="15" customHeight="1">
      <c r="AA135" s="164">
        <f>IF(AE134,G24,"")</f>
      </c>
      <c r="AB135" s="1080"/>
      <c r="AC135" s="1001"/>
      <c r="AD135" s="1002"/>
      <c r="AE135" s="1000"/>
    </row>
    <row r="136" spans="27:31" ht="15" customHeight="1">
      <c r="AA136" s="166">
        <f>IF(AE134,G25,"")</f>
      </c>
      <c r="AB136" s="1080"/>
      <c r="AC136" s="1001"/>
      <c r="AD136" s="1002"/>
      <c r="AE136" s="1000"/>
    </row>
    <row r="137" spans="27:31" ht="12.75" customHeight="1">
      <c r="AA137" s="167" t="s">
        <v>2</v>
      </c>
      <c r="AB137" s="1080"/>
      <c r="AC137" s="1001"/>
      <c r="AD137" s="1002"/>
      <c r="AE137" s="1000"/>
    </row>
    <row r="138" spans="27:31" ht="15" customHeight="1">
      <c r="AA138" s="168">
        <f>IF(AE134,G30,"")</f>
      </c>
      <c r="AB138" s="1080"/>
      <c r="AC138" s="1001"/>
      <c r="AD138" s="1002"/>
      <c r="AE138" s="1000"/>
    </row>
    <row r="139" spans="27:31" ht="15" customHeight="1">
      <c r="AA139" s="165">
        <f>IF(AE134,G31,"")</f>
      </c>
      <c r="AB139" s="1080"/>
      <c r="AC139" s="1001"/>
      <c r="AD139" s="1002"/>
      <c r="AE139" s="1000"/>
    </row>
    <row r="140" spans="27:31" ht="12.75" customHeight="1">
      <c r="AA140" s="163">
        <v>2</v>
      </c>
      <c r="AB140" s="1080"/>
      <c r="AC140" s="1001"/>
      <c r="AD140" s="1002"/>
      <c r="AE140" s="1000"/>
    </row>
    <row r="141" spans="27:31" ht="12.75" customHeight="1">
      <c r="AA141" s="156" t="s">
        <v>3</v>
      </c>
      <c r="AB141" s="1080">
        <v>19</v>
      </c>
      <c r="AC141" s="1001">
        <v>41</v>
      </c>
      <c r="AD141" s="1002">
        <v>10</v>
      </c>
      <c r="AE141" s="1000" t="b">
        <v>0</v>
      </c>
    </row>
    <row r="142" spans="27:31" ht="15" customHeight="1">
      <c r="AA142" s="164">
        <f>IF(AE141,G36,"")</f>
      </c>
      <c r="AB142" s="1080"/>
      <c r="AC142" s="1001"/>
      <c r="AD142" s="1002"/>
      <c r="AE142" s="1000"/>
    </row>
    <row r="143" spans="27:31" ht="15" customHeight="1">
      <c r="AA143" s="166">
        <f>IF(AE141,G37,"")</f>
      </c>
      <c r="AB143" s="1080"/>
      <c r="AC143" s="1001"/>
      <c r="AD143" s="1002"/>
      <c r="AE143" s="1000"/>
    </row>
    <row r="144" spans="27:31" ht="12.75" customHeight="1">
      <c r="AA144" s="167" t="s">
        <v>2</v>
      </c>
      <c r="AB144" s="1080"/>
      <c r="AC144" s="1001"/>
      <c r="AD144" s="1002"/>
      <c r="AE144" s="1000"/>
    </row>
    <row r="145" spans="27:31" ht="15" customHeight="1">
      <c r="AA145" s="168">
        <f>IF(AE141,G42,"")</f>
      </c>
      <c r="AB145" s="1080"/>
      <c r="AC145" s="1001"/>
      <c r="AD145" s="1002"/>
      <c r="AE145" s="1000"/>
    </row>
    <row r="146" spans="27:31" ht="15" customHeight="1">
      <c r="AA146" s="165">
        <f>IF(AE141,G43,"")</f>
      </c>
      <c r="AB146" s="1080"/>
      <c r="AC146" s="1001"/>
      <c r="AD146" s="1002"/>
      <c r="AE146" s="1000"/>
    </row>
    <row r="147" spans="27:31" ht="12.75" customHeight="1">
      <c r="AA147" s="163">
        <v>3</v>
      </c>
      <c r="AB147" s="1080"/>
      <c r="AC147" s="1001"/>
      <c r="AD147" s="1002"/>
      <c r="AE147" s="1000"/>
    </row>
    <row r="148" spans="27:31" ht="12.75" customHeight="1">
      <c r="AA148" s="156" t="s">
        <v>3</v>
      </c>
      <c r="AB148" s="1080">
        <v>20</v>
      </c>
      <c r="AC148" s="1001">
        <v>53</v>
      </c>
      <c r="AD148" s="1002">
        <v>10</v>
      </c>
      <c r="AE148" s="1000" t="b">
        <v>0</v>
      </c>
    </row>
    <row r="149" spans="27:31" ht="15" customHeight="1">
      <c r="AA149" s="164">
        <f>IF(AE148,G48,"")</f>
      </c>
      <c r="AB149" s="1080"/>
      <c r="AC149" s="1001"/>
      <c r="AD149" s="1002"/>
      <c r="AE149" s="1000"/>
    </row>
    <row r="150" spans="27:31" ht="15" customHeight="1">
      <c r="AA150" s="166">
        <f>IF(AE148,G49,"")</f>
      </c>
      <c r="AB150" s="1080"/>
      <c r="AC150" s="1001"/>
      <c r="AD150" s="1002"/>
      <c r="AE150" s="1000"/>
    </row>
    <row r="151" spans="27:31" ht="12.75" customHeight="1">
      <c r="AA151" s="167" t="s">
        <v>2</v>
      </c>
      <c r="AB151" s="1080"/>
      <c r="AC151" s="1001"/>
      <c r="AD151" s="1002"/>
      <c r="AE151" s="1000"/>
    </row>
    <row r="152" spans="27:31" ht="15" customHeight="1">
      <c r="AA152" s="168">
        <f>IF(AE148,G54,"")</f>
      </c>
      <c r="AB152" s="1080"/>
      <c r="AC152" s="1001"/>
      <c r="AD152" s="1002"/>
      <c r="AE152" s="1000"/>
    </row>
    <row r="153" spans="27:31" ht="15" customHeight="1">
      <c r="AA153" s="165">
        <f>IF(AE148,G55,"")</f>
      </c>
      <c r="AB153" s="1080"/>
      <c r="AC153" s="1001"/>
      <c r="AD153" s="1002"/>
      <c r="AE153" s="1000"/>
    </row>
    <row r="154" spans="27:31" ht="12.75" customHeight="1">
      <c r="AA154" s="163">
        <v>4</v>
      </c>
      <c r="AB154" s="1080"/>
      <c r="AC154" s="1001"/>
      <c r="AD154" s="1002"/>
      <c r="AE154" s="1000"/>
    </row>
    <row r="155" spans="27:31" ht="12.75" customHeight="1">
      <c r="AA155" s="156" t="s">
        <v>3</v>
      </c>
      <c r="AB155" s="1080">
        <v>21</v>
      </c>
      <c r="AC155" s="1001">
        <v>65</v>
      </c>
      <c r="AD155" s="1002">
        <v>10</v>
      </c>
      <c r="AE155" s="1000" t="b">
        <v>0</v>
      </c>
    </row>
    <row r="156" spans="27:31" ht="15" customHeight="1">
      <c r="AA156" s="164">
        <f>IF(AE155,G60,"")</f>
      </c>
      <c r="AB156" s="1080"/>
      <c r="AC156" s="1001"/>
      <c r="AD156" s="1002"/>
      <c r="AE156" s="1000"/>
    </row>
    <row r="157" spans="27:31" ht="15" customHeight="1">
      <c r="AA157" s="166">
        <f>IF(AE155,G61,"")</f>
      </c>
      <c r="AB157" s="1080"/>
      <c r="AC157" s="1001"/>
      <c r="AD157" s="1002"/>
      <c r="AE157" s="1000"/>
    </row>
    <row r="158" spans="27:31" ht="12.75" customHeight="1">
      <c r="AA158" s="167" t="s">
        <v>2</v>
      </c>
      <c r="AB158" s="1080"/>
      <c r="AC158" s="1001"/>
      <c r="AD158" s="1002"/>
      <c r="AE158" s="1000"/>
    </row>
    <row r="159" spans="27:31" ht="15" customHeight="1">
      <c r="AA159" s="168">
        <f>IF(AE155,G66,"")</f>
      </c>
      <c r="AB159" s="1080"/>
      <c r="AC159" s="1001"/>
      <c r="AD159" s="1002"/>
      <c r="AE159" s="1000"/>
    </row>
    <row r="160" spans="27:31" ht="15" customHeight="1">
      <c r="AA160" s="165">
        <f>IF(AE155,G67,"")</f>
      </c>
      <c r="AB160" s="1080"/>
      <c r="AC160" s="1001"/>
      <c r="AD160" s="1002"/>
      <c r="AE160" s="1000"/>
    </row>
    <row r="161" spans="27:31" ht="12.75" customHeight="1">
      <c r="AA161" s="163">
        <v>5</v>
      </c>
      <c r="AB161" s="1080"/>
      <c r="AC161" s="1001"/>
      <c r="AD161" s="1002"/>
      <c r="AE161" s="1000"/>
    </row>
    <row r="162" spans="27:31" ht="12.75" customHeight="1">
      <c r="AA162" s="156" t="s">
        <v>3</v>
      </c>
      <c r="AB162" s="1080">
        <v>22</v>
      </c>
      <c r="AC162" s="1001">
        <v>77</v>
      </c>
      <c r="AD162" s="1002">
        <v>10</v>
      </c>
      <c r="AE162" s="1000" t="b">
        <v>0</v>
      </c>
    </row>
    <row r="163" spans="27:31" ht="15" customHeight="1">
      <c r="AA163" s="164">
        <f>IF(AE162,G72,"")</f>
      </c>
      <c r="AB163" s="1080"/>
      <c r="AC163" s="1001"/>
      <c r="AD163" s="1002"/>
      <c r="AE163" s="1000"/>
    </row>
    <row r="164" spans="27:31" ht="15" customHeight="1">
      <c r="AA164" s="166">
        <f>IF(AE162,G73,"")</f>
      </c>
      <c r="AB164" s="1080"/>
      <c r="AC164" s="1001"/>
      <c r="AD164" s="1002"/>
      <c r="AE164" s="1000"/>
    </row>
    <row r="165" spans="27:31" ht="12.75" customHeight="1">
      <c r="AA165" s="167" t="s">
        <v>2</v>
      </c>
      <c r="AB165" s="1080"/>
      <c r="AC165" s="1001"/>
      <c r="AD165" s="1002"/>
      <c r="AE165" s="1000"/>
    </row>
    <row r="166" spans="27:31" ht="15" customHeight="1">
      <c r="AA166" s="168">
        <f>IF(AE162,G78,"")</f>
      </c>
      <c r="AB166" s="1080"/>
      <c r="AC166" s="1001"/>
      <c r="AD166" s="1002"/>
      <c r="AE166" s="1000"/>
    </row>
    <row r="167" spans="27:31" ht="15" customHeight="1">
      <c r="AA167" s="165">
        <f>IF(AE162,G79,"")</f>
      </c>
      <c r="AB167" s="1080"/>
      <c r="AC167" s="1001"/>
      <c r="AD167" s="1002"/>
      <c r="AE167" s="1000"/>
    </row>
    <row r="168" spans="27:31" ht="12.75" customHeight="1">
      <c r="AA168" s="163">
        <v>6</v>
      </c>
      <c r="AB168" s="1080"/>
      <c r="AC168" s="1001"/>
      <c r="AD168" s="1002"/>
      <c r="AE168" s="1000"/>
    </row>
    <row r="169" spans="27:31" ht="12.75" customHeight="1">
      <c r="AA169" s="156" t="s">
        <v>3</v>
      </c>
      <c r="AB169" s="1080">
        <v>23</v>
      </c>
      <c r="AC169" s="1001">
        <v>89</v>
      </c>
      <c r="AD169" s="1002">
        <v>10</v>
      </c>
      <c r="AE169" s="1000" t="b">
        <v>0</v>
      </c>
    </row>
    <row r="170" spans="27:31" ht="15" customHeight="1">
      <c r="AA170" s="164">
        <f>IF(AE169,G84,"")</f>
      </c>
      <c r="AB170" s="1080"/>
      <c r="AC170" s="1001"/>
      <c r="AD170" s="1002"/>
      <c r="AE170" s="1000"/>
    </row>
    <row r="171" spans="27:31" ht="15" customHeight="1">
      <c r="AA171" s="166">
        <f>IF(AE169,G85,"")</f>
      </c>
      <c r="AB171" s="1080"/>
      <c r="AC171" s="1001"/>
      <c r="AD171" s="1002"/>
      <c r="AE171" s="1000"/>
    </row>
    <row r="172" spans="27:31" ht="12.75" customHeight="1">
      <c r="AA172" s="167" t="s">
        <v>2</v>
      </c>
      <c r="AB172" s="1080"/>
      <c r="AC172" s="1001"/>
      <c r="AD172" s="1002"/>
      <c r="AE172" s="1000"/>
    </row>
    <row r="173" spans="27:31" ht="15" customHeight="1">
      <c r="AA173" s="168">
        <f>IF(AE169,G90,"")</f>
      </c>
      <c r="AB173" s="1080"/>
      <c r="AC173" s="1001"/>
      <c r="AD173" s="1002"/>
      <c r="AE173" s="1000"/>
    </row>
    <row r="174" spans="27:31" ht="15" customHeight="1">
      <c r="AA174" s="165">
        <f>IF(AE169,G91,"")</f>
      </c>
      <c r="AB174" s="1080"/>
      <c r="AC174" s="1001"/>
      <c r="AD174" s="1002"/>
      <c r="AE174" s="1000"/>
    </row>
    <row r="175" spans="27:31" ht="12.75" customHeight="1">
      <c r="AA175" s="163">
        <v>7</v>
      </c>
      <c r="AB175" s="1080"/>
      <c r="AC175" s="1001"/>
      <c r="AD175" s="1002"/>
      <c r="AE175" s="1000"/>
    </row>
    <row r="176" spans="27:31" ht="12.75" customHeight="1">
      <c r="AA176" s="156" t="s">
        <v>3</v>
      </c>
      <c r="AB176" s="1080">
        <v>24</v>
      </c>
      <c r="AC176" s="1001">
        <v>101</v>
      </c>
      <c r="AD176" s="1002">
        <v>10</v>
      </c>
      <c r="AE176" s="1000" t="b">
        <v>0</v>
      </c>
    </row>
    <row r="177" spans="27:31" ht="15" customHeight="1">
      <c r="AA177" s="164">
        <f>IF(AE176,G96,"")</f>
      </c>
      <c r="AB177" s="1080"/>
      <c r="AC177" s="1001"/>
      <c r="AD177" s="1002"/>
      <c r="AE177" s="1000"/>
    </row>
    <row r="178" spans="27:31" ht="15" customHeight="1">
      <c r="AA178" s="166">
        <f>IF(AE176,G97,"")</f>
      </c>
      <c r="AB178" s="1080"/>
      <c r="AC178" s="1001"/>
      <c r="AD178" s="1002"/>
      <c r="AE178" s="1000"/>
    </row>
    <row r="179" spans="27:31" ht="12.75" customHeight="1">
      <c r="AA179" s="167" t="s">
        <v>2</v>
      </c>
      <c r="AB179" s="1080"/>
      <c r="AC179" s="1001"/>
      <c r="AD179" s="1002"/>
      <c r="AE179" s="1000"/>
    </row>
    <row r="180" spans="27:31" ht="15" customHeight="1">
      <c r="AA180" s="168">
        <f>IF(AE176,G102,"")</f>
      </c>
      <c r="AB180" s="1080"/>
      <c r="AC180" s="1001"/>
      <c r="AD180" s="1002"/>
      <c r="AE180" s="1000"/>
    </row>
    <row r="181" spans="27:31" ht="15" customHeight="1">
      <c r="AA181" s="165">
        <f>IF(AE176,G103,"")</f>
      </c>
      <c r="AB181" s="1080"/>
      <c r="AC181" s="1001"/>
      <c r="AD181" s="1002"/>
      <c r="AE181" s="1000"/>
    </row>
    <row r="182" spans="27:31" ht="12.75" customHeight="1">
      <c r="AA182" s="163">
        <v>8</v>
      </c>
      <c r="AB182" s="1080"/>
      <c r="AC182" s="1001"/>
      <c r="AD182" s="1002"/>
      <c r="AE182" s="1000"/>
    </row>
    <row r="183" spans="27:31" ht="12.75" customHeight="1">
      <c r="AA183" s="156" t="s">
        <v>73</v>
      </c>
      <c r="AB183" s="1080">
        <v>25</v>
      </c>
      <c r="AC183" s="1001">
        <v>23</v>
      </c>
      <c r="AD183" s="1002">
        <v>13</v>
      </c>
      <c r="AE183" s="1000" t="b">
        <v>0</v>
      </c>
    </row>
    <row r="184" spans="27:31" ht="15" customHeight="1">
      <c r="AA184" s="164">
        <f>IF(AE183,J15,"")</f>
      </c>
      <c r="AB184" s="1080"/>
      <c r="AC184" s="1001"/>
      <c r="AD184" s="1002"/>
      <c r="AE184" s="1000"/>
    </row>
    <row r="185" spans="27:31" ht="15" customHeight="1">
      <c r="AA185" s="166">
        <f>IF(AE183,J16,"")</f>
      </c>
      <c r="AB185" s="1080"/>
      <c r="AC185" s="1001"/>
      <c r="AD185" s="1002"/>
      <c r="AE185" s="1000"/>
    </row>
    <row r="186" spans="27:31" ht="12.75" customHeight="1">
      <c r="AA186" s="167" t="s">
        <v>2</v>
      </c>
      <c r="AB186" s="1080"/>
      <c r="AC186" s="1001"/>
      <c r="AD186" s="1002"/>
      <c r="AE186" s="1000"/>
    </row>
    <row r="187" spans="27:31" ht="15" customHeight="1">
      <c r="AA187" s="168">
        <f>IF(AE183,J27,"")</f>
      </c>
      <c r="AB187" s="1080"/>
      <c r="AC187" s="1001"/>
      <c r="AD187" s="1002"/>
      <c r="AE187" s="1000"/>
    </row>
    <row r="188" spans="27:31" ht="15" customHeight="1">
      <c r="AA188" s="165">
        <f>IF(AE183,J28,"")</f>
      </c>
      <c r="AB188" s="1080"/>
      <c r="AC188" s="1001"/>
      <c r="AD188" s="1002"/>
      <c r="AE188" s="1000"/>
    </row>
    <row r="189" spans="27:31" ht="12.75" customHeight="1">
      <c r="AA189" s="163">
        <v>1</v>
      </c>
      <c r="AB189" s="1080"/>
      <c r="AC189" s="1001"/>
      <c r="AD189" s="1002"/>
      <c r="AE189" s="1000"/>
    </row>
    <row r="190" spans="27:31" ht="12.75" customHeight="1">
      <c r="AA190" s="156" t="s">
        <v>3</v>
      </c>
      <c r="AB190" s="1080">
        <v>26</v>
      </c>
      <c r="AC190" s="1001">
        <v>47</v>
      </c>
      <c r="AD190" s="1002">
        <v>13</v>
      </c>
      <c r="AE190" s="1000" t="b">
        <v>0</v>
      </c>
    </row>
    <row r="191" spans="27:31" ht="15" customHeight="1">
      <c r="AA191" s="164">
        <f>IF(AE190,J39,"")</f>
      </c>
      <c r="AB191" s="1080"/>
      <c r="AC191" s="1001"/>
      <c r="AD191" s="1002"/>
      <c r="AE191" s="1000"/>
    </row>
    <row r="192" spans="27:31" ht="15" customHeight="1">
      <c r="AA192" s="166">
        <f>IF(AE190,J40,"")</f>
      </c>
      <c r="AB192" s="1080"/>
      <c r="AC192" s="1001"/>
      <c r="AD192" s="1002"/>
      <c r="AE192" s="1000"/>
    </row>
    <row r="193" spans="27:31" ht="12.75" customHeight="1">
      <c r="AA193" s="167" t="s">
        <v>2</v>
      </c>
      <c r="AB193" s="1080"/>
      <c r="AC193" s="1001"/>
      <c r="AD193" s="1002"/>
      <c r="AE193" s="1000"/>
    </row>
    <row r="194" spans="27:31" ht="15" customHeight="1">
      <c r="AA194" s="168">
        <f>IF(AE190,J51,"")</f>
      </c>
      <c r="AB194" s="1080"/>
      <c r="AC194" s="1001"/>
      <c r="AD194" s="1002"/>
      <c r="AE194" s="1000"/>
    </row>
    <row r="195" spans="27:31" ht="15" customHeight="1">
      <c r="AA195" s="165">
        <f>IF(AE190,J52,"")</f>
      </c>
      <c r="AB195" s="1080"/>
      <c r="AC195" s="1001"/>
      <c r="AD195" s="1002"/>
      <c r="AE195" s="1000"/>
    </row>
    <row r="196" spans="27:31" ht="12.75" customHeight="1">
      <c r="AA196" s="163">
        <v>2</v>
      </c>
      <c r="AB196" s="1080"/>
      <c r="AC196" s="1001"/>
      <c r="AD196" s="1002"/>
      <c r="AE196" s="1000"/>
    </row>
    <row r="197" spans="27:31" ht="12.75" customHeight="1">
      <c r="AA197" s="156" t="s">
        <v>3</v>
      </c>
      <c r="AB197" s="1080">
        <v>27</v>
      </c>
      <c r="AC197" s="1001">
        <v>71</v>
      </c>
      <c r="AD197" s="1002">
        <v>13</v>
      </c>
      <c r="AE197" s="1000" t="b">
        <v>0</v>
      </c>
    </row>
    <row r="198" spans="27:31" ht="15" customHeight="1">
      <c r="AA198" s="164">
        <f>IF(AE197,J63,"")</f>
      </c>
      <c r="AB198" s="1080"/>
      <c r="AC198" s="1001"/>
      <c r="AD198" s="1002"/>
      <c r="AE198" s="1000"/>
    </row>
    <row r="199" spans="27:31" ht="15" customHeight="1">
      <c r="AA199" s="166">
        <f>IF(AE197,J64,"")</f>
      </c>
      <c r="AB199" s="1080"/>
      <c r="AC199" s="1001"/>
      <c r="AD199" s="1002"/>
      <c r="AE199" s="1000"/>
    </row>
    <row r="200" spans="27:31" ht="12.75" customHeight="1">
      <c r="AA200" s="167" t="s">
        <v>2</v>
      </c>
      <c r="AB200" s="1080"/>
      <c r="AC200" s="1001"/>
      <c r="AD200" s="1002"/>
      <c r="AE200" s="1000"/>
    </row>
    <row r="201" spans="27:31" ht="15" customHeight="1">
      <c r="AA201" s="168">
        <f>IF(AE197,J75,"")</f>
      </c>
      <c r="AB201" s="1080"/>
      <c r="AC201" s="1001"/>
      <c r="AD201" s="1002"/>
      <c r="AE201" s="1000"/>
    </row>
    <row r="202" spans="27:31" ht="15" customHeight="1">
      <c r="AA202" s="165">
        <f>IF(AE197,J76,"")</f>
      </c>
      <c r="AB202" s="1080"/>
      <c r="AC202" s="1001"/>
      <c r="AD202" s="1002"/>
      <c r="AE202" s="1000"/>
    </row>
    <row r="203" spans="27:31" ht="12.75" customHeight="1">
      <c r="AA203" s="163">
        <v>3</v>
      </c>
      <c r="AB203" s="1080"/>
      <c r="AC203" s="1001"/>
      <c r="AD203" s="1002"/>
      <c r="AE203" s="1000"/>
    </row>
    <row r="204" spans="27:31" ht="12.75" customHeight="1">
      <c r="AA204" s="156" t="s">
        <v>3</v>
      </c>
      <c r="AB204" s="1080">
        <v>28</v>
      </c>
      <c r="AC204" s="1001">
        <v>95</v>
      </c>
      <c r="AD204" s="1002">
        <v>13</v>
      </c>
      <c r="AE204" s="1000" t="b">
        <v>0</v>
      </c>
    </row>
    <row r="205" spans="27:31" ht="15" customHeight="1">
      <c r="AA205" s="164">
        <f>IF(AE204,J87,"")</f>
      </c>
      <c r="AB205" s="1080"/>
      <c r="AC205" s="1001"/>
      <c r="AD205" s="1002"/>
      <c r="AE205" s="1000"/>
    </row>
    <row r="206" spans="27:31" ht="15" customHeight="1">
      <c r="AA206" s="166">
        <f>IF(AE204,J88,"")</f>
      </c>
      <c r="AB206" s="1080"/>
      <c r="AC206" s="1001"/>
      <c r="AD206" s="1002"/>
      <c r="AE206" s="1000"/>
    </row>
    <row r="207" spans="27:31" ht="12.75" customHeight="1">
      <c r="AA207" s="167" t="s">
        <v>2</v>
      </c>
      <c r="AB207" s="1080"/>
      <c r="AC207" s="1001"/>
      <c r="AD207" s="1002"/>
      <c r="AE207" s="1000"/>
    </row>
    <row r="208" spans="27:31" ht="15" customHeight="1">
      <c r="AA208" s="168">
        <f>IF(AE204,J99,"")</f>
      </c>
      <c r="AB208" s="1080"/>
      <c r="AC208" s="1001"/>
      <c r="AD208" s="1002"/>
      <c r="AE208" s="1000"/>
    </row>
    <row r="209" spans="27:31" ht="15" customHeight="1">
      <c r="AA209" s="165">
        <f>IF(AE204,J100,"")</f>
      </c>
      <c r="AB209" s="1080"/>
      <c r="AC209" s="1001"/>
      <c r="AD209" s="1002"/>
      <c r="AE209" s="1000"/>
    </row>
    <row r="210" spans="27:31" ht="12.75" customHeight="1">
      <c r="AA210" s="163">
        <v>4</v>
      </c>
      <c r="AB210" s="1080"/>
      <c r="AC210" s="1001"/>
      <c r="AD210" s="1002"/>
      <c r="AE210" s="1000"/>
    </row>
    <row r="211" spans="27:31" ht="12.75" customHeight="1">
      <c r="AA211" s="156" t="s">
        <v>77</v>
      </c>
      <c r="AB211" s="1080">
        <v>29</v>
      </c>
      <c r="AC211" s="1001">
        <v>35</v>
      </c>
      <c r="AD211" s="1002">
        <v>16</v>
      </c>
      <c r="AE211" s="1000" t="b">
        <v>0</v>
      </c>
    </row>
    <row r="212" spans="27:31" ht="15" customHeight="1">
      <c r="AA212" s="164">
        <f>IF(AE211,M21,"")</f>
      </c>
      <c r="AB212" s="1080"/>
      <c r="AC212" s="1001"/>
      <c r="AD212" s="1002"/>
      <c r="AE212" s="1000"/>
    </row>
    <row r="213" spans="27:31" ht="15" customHeight="1">
      <c r="AA213" s="166">
        <f>IF(AE211,M22,"")</f>
      </c>
      <c r="AB213" s="1080"/>
      <c r="AC213" s="1001"/>
      <c r="AD213" s="1002"/>
      <c r="AE213" s="1000"/>
    </row>
    <row r="214" spans="27:31" ht="12.75" customHeight="1">
      <c r="AA214" s="167" t="s">
        <v>2</v>
      </c>
      <c r="AB214" s="1080"/>
      <c r="AC214" s="1001"/>
      <c r="AD214" s="1002"/>
      <c r="AE214" s="1000"/>
    </row>
    <row r="215" spans="27:31" ht="15" customHeight="1">
      <c r="AA215" s="168">
        <f>IF(AE211,M45,"")</f>
      </c>
      <c r="AB215" s="1080"/>
      <c r="AC215" s="1001"/>
      <c r="AD215" s="1002"/>
      <c r="AE215" s="1000"/>
    </row>
    <row r="216" spans="27:31" ht="15" customHeight="1">
      <c r="AA216" s="165">
        <f>IF(AE211,M46,"")</f>
      </c>
      <c r="AB216" s="1080"/>
      <c r="AC216" s="1001"/>
      <c r="AD216" s="1002"/>
      <c r="AE216" s="1000"/>
    </row>
    <row r="217" spans="27:31" ht="12.75" customHeight="1">
      <c r="AA217" s="163">
        <v>1</v>
      </c>
      <c r="AB217" s="1080"/>
      <c r="AC217" s="1001"/>
      <c r="AD217" s="1002"/>
      <c r="AE217" s="1000"/>
    </row>
    <row r="218" spans="27:31" ht="12.75" customHeight="1">
      <c r="AA218" s="156" t="s">
        <v>3</v>
      </c>
      <c r="AB218" s="1080">
        <v>30</v>
      </c>
      <c r="AC218" s="1001">
        <v>83</v>
      </c>
      <c r="AD218" s="1002">
        <v>16</v>
      </c>
      <c r="AE218" s="1000" t="b">
        <v>0</v>
      </c>
    </row>
    <row r="219" spans="27:31" ht="15" customHeight="1">
      <c r="AA219" s="164">
        <f>IF(AE218,M69,"")</f>
      </c>
      <c r="AB219" s="1080"/>
      <c r="AC219" s="1001"/>
      <c r="AD219" s="1002"/>
      <c r="AE219" s="1000"/>
    </row>
    <row r="220" spans="27:31" ht="15" customHeight="1">
      <c r="AA220" s="166">
        <f>IF(AE218,M70,"")</f>
      </c>
      <c r="AB220" s="1080"/>
      <c r="AC220" s="1001"/>
      <c r="AD220" s="1002"/>
      <c r="AE220" s="1000"/>
    </row>
    <row r="221" spans="27:31" ht="12.75" customHeight="1">
      <c r="AA221" s="167" t="s">
        <v>2</v>
      </c>
      <c r="AB221" s="1080"/>
      <c r="AC221" s="1001"/>
      <c r="AD221" s="1002"/>
      <c r="AE221" s="1000"/>
    </row>
    <row r="222" spans="27:31" ht="15" customHeight="1">
      <c r="AA222" s="168">
        <f>IF(AE218,M93,"")</f>
      </c>
      <c r="AB222" s="1080"/>
      <c r="AC222" s="1001"/>
      <c r="AD222" s="1002"/>
      <c r="AE222" s="1000"/>
    </row>
    <row r="223" spans="27:31" ht="15" customHeight="1">
      <c r="AA223" s="165">
        <f>IF(AE218,M94,"")</f>
      </c>
      <c r="AB223" s="1080"/>
      <c r="AC223" s="1001"/>
      <c r="AD223" s="1002"/>
      <c r="AE223" s="1000"/>
    </row>
    <row r="224" spans="27:31" ht="12.75" customHeight="1">
      <c r="AA224" s="163">
        <v>2</v>
      </c>
      <c r="AB224" s="1080"/>
      <c r="AC224" s="1001"/>
      <c r="AD224" s="1002"/>
      <c r="AE224" s="1000"/>
    </row>
    <row r="225" spans="27:31" ht="12.75" customHeight="1">
      <c r="AA225" s="156" t="s">
        <v>75</v>
      </c>
      <c r="AB225" s="1080">
        <v>31</v>
      </c>
      <c r="AC225" s="1001">
        <v>59</v>
      </c>
      <c r="AD225" s="1002">
        <v>16</v>
      </c>
      <c r="AE225" s="1000" t="b">
        <v>0</v>
      </c>
    </row>
    <row r="226" spans="27:31" ht="15" customHeight="1">
      <c r="AA226" s="164">
        <f>IF(AE225,P33,"")</f>
      </c>
      <c r="AB226" s="1080"/>
      <c r="AC226" s="1001"/>
      <c r="AD226" s="1002"/>
      <c r="AE226" s="1000"/>
    </row>
    <row r="227" spans="27:31" ht="15" customHeight="1">
      <c r="AA227" s="166">
        <f>IF(AE225,P34,"")</f>
      </c>
      <c r="AB227" s="1080"/>
      <c r="AC227" s="1001"/>
      <c r="AD227" s="1002"/>
      <c r="AE227" s="1000"/>
    </row>
    <row r="228" spans="27:31" ht="12.75" customHeight="1">
      <c r="AA228" s="167" t="s">
        <v>2</v>
      </c>
      <c r="AB228" s="1080"/>
      <c r="AC228" s="1001"/>
      <c r="AD228" s="1002"/>
      <c r="AE228" s="1000"/>
    </row>
    <row r="229" spans="27:31" ht="15" customHeight="1">
      <c r="AA229" s="168">
        <f>IF(AE225,P81,"")</f>
      </c>
      <c r="AB229" s="1080"/>
      <c r="AC229" s="1001"/>
      <c r="AD229" s="1002"/>
      <c r="AE229" s="1000"/>
    </row>
    <row r="230" spans="27:31" ht="15" customHeight="1">
      <c r="AA230" s="165">
        <f>IF(AE225,P82,"")</f>
      </c>
      <c r="AB230" s="1080"/>
      <c r="AC230" s="1001"/>
      <c r="AD230" s="1002"/>
      <c r="AE230" s="1000"/>
    </row>
    <row r="231" spans="27:31" ht="12.75" customHeight="1">
      <c r="AA231" s="163"/>
      <c r="AB231" s="1080"/>
      <c r="AC231" s="1001"/>
      <c r="AD231" s="1002"/>
      <c r="AE231" s="1000"/>
    </row>
    <row r="232" spans="27:31" ht="12.75" customHeight="1">
      <c r="AA232" s="156" t="s">
        <v>76</v>
      </c>
      <c r="AB232" s="1080">
        <v>32</v>
      </c>
      <c r="AC232" s="1001">
        <v>111</v>
      </c>
      <c r="AD232" s="1002">
        <v>7</v>
      </c>
      <c r="AE232" s="1000" t="b">
        <v>0</v>
      </c>
    </row>
    <row r="233" spans="27:31" ht="15" customHeight="1">
      <c r="AA233" s="164">
        <f>IF(AE232,D107,"")</f>
      </c>
      <c r="AB233" s="1080"/>
      <c r="AC233" s="1001"/>
      <c r="AD233" s="1002"/>
      <c r="AE233" s="1000"/>
    </row>
    <row r="234" spans="27:31" ht="15" customHeight="1">
      <c r="AA234" s="166">
        <f>IF(AE232,D108,"")</f>
      </c>
      <c r="AB234" s="1080"/>
      <c r="AC234" s="1001"/>
      <c r="AD234" s="1002"/>
      <c r="AE234" s="1000"/>
    </row>
    <row r="235" spans="27:31" ht="12.75" customHeight="1">
      <c r="AA235" s="167" t="s">
        <v>2</v>
      </c>
      <c r="AB235" s="1080"/>
      <c r="AC235" s="1001"/>
      <c r="AD235" s="1002"/>
      <c r="AE235" s="1000"/>
    </row>
    <row r="236" spans="27:31" ht="15" customHeight="1">
      <c r="AA236" s="168">
        <f>IF(AE232,D111,"")</f>
      </c>
      <c r="AB236" s="1080"/>
      <c r="AC236" s="1001"/>
      <c r="AD236" s="1002"/>
      <c r="AE236" s="1000"/>
    </row>
    <row r="237" spans="27:31" ht="15" customHeight="1">
      <c r="AA237" s="165">
        <f>IF(AE232,D112,"")</f>
      </c>
      <c r="AB237" s="1080"/>
      <c r="AC237" s="1001"/>
      <c r="AD237" s="1002"/>
      <c r="AE237" s="1000"/>
    </row>
    <row r="238" spans="27:31" ht="12.75" customHeight="1">
      <c r="AA238" s="163"/>
      <c r="AB238" s="1080"/>
      <c r="AC238" s="1001"/>
      <c r="AD238" s="1002"/>
      <c r="AE238" s="1000"/>
    </row>
    <row r="239" ht="12.75">
      <c r="AB239" s="1081">
        <f>MAX(AB15:AB238)</f>
        <v>32</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467">
    <mergeCell ref="AB183:AB189"/>
    <mergeCell ref="AB190:AB196"/>
    <mergeCell ref="AB197:AB203"/>
    <mergeCell ref="AB204:AB210"/>
    <mergeCell ref="AB239:AB245"/>
    <mergeCell ref="AB211:AB217"/>
    <mergeCell ref="AB218:AB224"/>
    <mergeCell ref="AB225:AB231"/>
    <mergeCell ref="AB232:AB238"/>
    <mergeCell ref="AB141:AB147"/>
    <mergeCell ref="AB148:AB154"/>
    <mergeCell ref="AB155:AB161"/>
    <mergeCell ref="AB162:AB168"/>
    <mergeCell ref="AB169:AB175"/>
    <mergeCell ref="AB176:AB182"/>
    <mergeCell ref="AB99:AB105"/>
    <mergeCell ref="AB106:AB112"/>
    <mergeCell ref="AB113:AB119"/>
    <mergeCell ref="AB120:AB126"/>
    <mergeCell ref="AB127:AB133"/>
    <mergeCell ref="AB134:AB140"/>
    <mergeCell ref="AB57:AB63"/>
    <mergeCell ref="AB64:AB70"/>
    <mergeCell ref="AB71:AB77"/>
    <mergeCell ref="AB78:AB84"/>
    <mergeCell ref="AB85:AB91"/>
    <mergeCell ref="AB92:AB98"/>
    <mergeCell ref="AB15:AB21"/>
    <mergeCell ref="AB22:AB28"/>
    <mergeCell ref="AB29:AB35"/>
    <mergeCell ref="AB36:AB42"/>
    <mergeCell ref="AB43:AB49"/>
    <mergeCell ref="AB50:AB56"/>
    <mergeCell ref="R110:R111"/>
    <mergeCell ref="N108:N109"/>
    <mergeCell ref="D111:F111"/>
    <mergeCell ref="N110:N111"/>
    <mergeCell ref="O108:Q108"/>
    <mergeCell ref="O109:Q109"/>
    <mergeCell ref="O110:Q110"/>
    <mergeCell ref="O111:Q111"/>
    <mergeCell ref="D108:F108"/>
    <mergeCell ref="G110:I110"/>
    <mergeCell ref="G109:I109"/>
    <mergeCell ref="Q57:R57"/>
    <mergeCell ref="Q58:R58"/>
    <mergeCell ref="Q59:R59"/>
    <mergeCell ref="R106:R107"/>
    <mergeCell ref="P81:R81"/>
    <mergeCell ref="P82:R82"/>
    <mergeCell ref="Q83:R83"/>
    <mergeCell ref="R108:R109"/>
    <mergeCell ref="D119:F119"/>
    <mergeCell ref="H119:I119"/>
    <mergeCell ref="D112:F112"/>
    <mergeCell ref="H111:I111"/>
    <mergeCell ref="G55:I55"/>
    <mergeCell ref="H68:I68"/>
    <mergeCell ref="G61:I61"/>
    <mergeCell ref="G66:I66"/>
    <mergeCell ref="G67:I67"/>
    <mergeCell ref="F82:F83"/>
    <mergeCell ref="C54:C55"/>
    <mergeCell ref="C48:C49"/>
    <mergeCell ref="F124:I124"/>
    <mergeCell ref="H108:I108"/>
    <mergeCell ref="F120:I120"/>
    <mergeCell ref="F121:I121"/>
    <mergeCell ref="F122:G122"/>
    <mergeCell ref="F123:I123"/>
    <mergeCell ref="G117:I117"/>
    <mergeCell ref="G118:I118"/>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J27:L27"/>
    <mergeCell ref="D1:Q1"/>
    <mergeCell ref="D4:Q4"/>
    <mergeCell ref="F28:F29"/>
    <mergeCell ref="O8:Q8"/>
    <mergeCell ref="L8:N8"/>
    <mergeCell ref="F8:H8"/>
    <mergeCell ref="G13:I13"/>
    <mergeCell ref="G18:I18"/>
    <mergeCell ref="G19:I19"/>
    <mergeCell ref="D9:D11"/>
    <mergeCell ref="E9:E11"/>
    <mergeCell ref="F9:F11"/>
    <mergeCell ref="G12:I12"/>
    <mergeCell ref="H26:I26"/>
    <mergeCell ref="J16:L16"/>
    <mergeCell ref="J15:L15"/>
    <mergeCell ref="K17:L17"/>
    <mergeCell ref="G24:I24"/>
    <mergeCell ref="D107:F107"/>
    <mergeCell ref="D16:D17"/>
    <mergeCell ref="D40:D41"/>
    <mergeCell ref="D22:D23"/>
    <mergeCell ref="D52:D53"/>
    <mergeCell ref="F16:F17"/>
    <mergeCell ref="F40:F41"/>
    <mergeCell ref="D46:D47"/>
    <mergeCell ref="F52:F53"/>
    <mergeCell ref="F46:F47"/>
    <mergeCell ref="A28:A29"/>
    <mergeCell ref="F22:F23"/>
    <mergeCell ref="C26:C27"/>
    <mergeCell ref="C24:C25"/>
    <mergeCell ref="C22:C23"/>
    <mergeCell ref="B26:B27"/>
    <mergeCell ref="A30:A31"/>
    <mergeCell ref="A32:A33"/>
    <mergeCell ref="A34:A35"/>
    <mergeCell ref="A36:A37"/>
    <mergeCell ref="A16:A17"/>
    <mergeCell ref="A18:A19"/>
    <mergeCell ref="A20:A21"/>
    <mergeCell ref="A22:A23"/>
    <mergeCell ref="A24:A25"/>
    <mergeCell ref="A26:A2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B36:B37"/>
    <mergeCell ref="B38:B39"/>
    <mergeCell ref="C42:C43"/>
    <mergeCell ref="C38:C39"/>
    <mergeCell ref="C40:C41"/>
    <mergeCell ref="C36:C37"/>
    <mergeCell ref="C32:C33"/>
    <mergeCell ref="C30:C31"/>
    <mergeCell ref="D28:D29"/>
    <mergeCell ref="C34:C35"/>
    <mergeCell ref="D34:D35"/>
    <mergeCell ref="K65:L65"/>
    <mergeCell ref="F64:F65"/>
    <mergeCell ref="H56:I56"/>
    <mergeCell ref="G42:I42"/>
    <mergeCell ref="C46:C47"/>
    <mergeCell ref="H14:I14"/>
    <mergeCell ref="J63:L63"/>
    <mergeCell ref="J64:L64"/>
    <mergeCell ref="H50:I50"/>
    <mergeCell ref="H44:I44"/>
    <mergeCell ref="B32:B33"/>
    <mergeCell ref="B28:B29"/>
    <mergeCell ref="B34:B35"/>
    <mergeCell ref="F34:F35"/>
    <mergeCell ref="C28:C29"/>
    <mergeCell ref="N47:O47"/>
    <mergeCell ref="C62:C63"/>
    <mergeCell ref="H62:I62"/>
    <mergeCell ref="K53:L53"/>
    <mergeCell ref="G54:I54"/>
    <mergeCell ref="C60:C61"/>
    <mergeCell ref="G60:I60"/>
    <mergeCell ref="C56:C57"/>
    <mergeCell ref="C50:C51"/>
    <mergeCell ref="C52:C53"/>
    <mergeCell ref="J28:L28"/>
    <mergeCell ref="J52:L52"/>
    <mergeCell ref="J40:L40"/>
    <mergeCell ref="J51:L51"/>
    <mergeCell ref="K29:L29"/>
    <mergeCell ref="K41:L41"/>
    <mergeCell ref="J39:L39"/>
    <mergeCell ref="R10:R11"/>
    <mergeCell ref="M21:O21"/>
    <mergeCell ref="M22:O22"/>
    <mergeCell ref="N23:O23"/>
    <mergeCell ref="N20:O20"/>
    <mergeCell ref="Q35:R35"/>
    <mergeCell ref="P33:R33"/>
    <mergeCell ref="P34:R34"/>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N68:O68"/>
    <mergeCell ref="C64:C65"/>
    <mergeCell ref="D64:D65"/>
    <mergeCell ref="A66:A67"/>
    <mergeCell ref="B66:B67"/>
    <mergeCell ref="C66:C67"/>
    <mergeCell ref="C74:C75"/>
    <mergeCell ref="H74:I74"/>
    <mergeCell ref="M70:O70"/>
    <mergeCell ref="N71:O71"/>
    <mergeCell ref="M69:O69"/>
    <mergeCell ref="A68:A69"/>
    <mergeCell ref="B68:B69"/>
    <mergeCell ref="A70:A71"/>
    <mergeCell ref="B70:B71"/>
    <mergeCell ref="C70:C71"/>
    <mergeCell ref="A72:A73"/>
    <mergeCell ref="B72:B73"/>
    <mergeCell ref="C72:C73"/>
    <mergeCell ref="G72:I72"/>
    <mergeCell ref="G73:I73"/>
    <mergeCell ref="C68:C69"/>
    <mergeCell ref="F70:F71"/>
    <mergeCell ref="D70:D71"/>
    <mergeCell ref="J75:L75"/>
    <mergeCell ref="A76:A77"/>
    <mergeCell ref="B76:B77"/>
    <mergeCell ref="C76:C77"/>
    <mergeCell ref="D76:D77"/>
    <mergeCell ref="F76:F77"/>
    <mergeCell ref="J76:L76"/>
    <mergeCell ref="K77:L77"/>
    <mergeCell ref="A74:A75"/>
    <mergeCell ref="B74:B75"/>
    <mergeCell ref="A78:A79"/>
    <mergeCell ref="B78:B79"/>
    <mergeCell ref="C78:C79"/>
    <mergeCell ref="G78:I78"/>
    <mergeCell ref="G79:I79"/>
    <mergeCell ref="A80:A81"/>
    <mergeCell ref="B80:B81"/>
    <mergeCell ref="A82:A83"/>
    <mergeCell ref="B82:B83"/>
    <mergeCell ref="C82:C83"/>
    <mergeCell ref="D82:D83"/>
    <mergeCell ref="C80:C81"/>
    <mergeCell ref="H80:I80"/>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C141:AC147"/>
    <mergeCell ref="AD141:AD147"/>
    <mergeCell ref="AC148:AC154"/>
    <mergeCell ref="AD148:AD154"/>
    <mergeCell ref="AC127:AC133"/>
    <mergeCell ref="AD127:AD133"/>
    <mergeCell ref="AC134:AC140"/>
    <mergeCell ref="AD134:AD140"/>
    <mergeCell ref="AC169:AC175"/>
    <mergeCell ref="AD169:AD175"/>
    <mergeCell ref="AC176:AC182"/>
    <mergeCell ref="AD176:AD182"/>
    <mergeCell ref="AC155:AC161"/>
    <mergeCell ref="AD155:AD161"/>
    <mergeCell ref="AC162:AC168"/>
    <mergeCell ref="AD162:AD168"/>
    <mergeCell ref="AC197:AC203"/>
    <mergeCell ref="AD197:AD203"/>
    <mergeCell ref="AC204:AC210"/>
    <mergeCell ref="AD204:AD210"/>
    <mergeCell ref="AC183:AC189"/>
    <mergeCell ref="AD183:AD189"/>
    <mergeCell ref="AC190:AC196"/>
    <mergeCell ref="AD190:AD196"/>
    <mergeCell ref="AC225:AC231"/>
    <mergeCell ref="AD225:AD231"/>
    <mergeCell ref="AC232:AC238"/>
    <mergeCell ref="AD232:AD238"/>
    <mergeCell ref="AC211:AC217"/>
    <mergeCell ref="AD211:AD217"/>
    <mergeCell ref="AC218:AC224"/>
    <mergeCell ref="AD218:AD224"/>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102:E105 E24:E27 E96:E99 E30:E33 E36:E39 E42:E45 E48:E51 E54:E57 E60:E63 E66:E69 E72:E75 E78:E81 E84:E87 E90:E93 E12:E15 E18:E21">
    <cfRule type="expression" priority="1" dxfId="287" stopIfTrue="1">
      <formula>COUNTIF($O$106:$Q$121,D12)&gt;0</formula>
    </cfRule>
  </conditionalFormatting>
  <conditionalFormatting sqref="K118">
    <cfRule type="expression" priority="2" dxfId="294" stopIfTrue="1">
      <formula>$C$108=TRUE</formula>
    </cfRule>
  </conditionalFormatting>
  <conditionalFormatting sqref="C58:C59">
    <cfRule type="expression" priority="3" dxfId="288" stopIfTrue="1">
      <formula>COUNTIF($C$12:$C$57,C58)&gt;1</formula>
    </cfRule>
  </conditionalFormatting>
  <conditionalFormatting sqref="D12:D15 D18:D21 D24:D27 D30:D33 D36:D39 D42:D45 D48:D51 D54:D57 D60:D63 D66:D69 D72:D75 D78:D81 D84:D87 D90:D93 D96:D99 D102:D105 Q57:R58">
    <cfRule type="expression" priority="4" dxfId="287" stopIfTrue="1">
      <formula>COUNTIF($O$106:$Q$121,D12)&gt;0</formula>
    </cfRule>
  </conditionalFormatting>
  <conditionalFormatting sqref="G14 G20 G62 G68 P83 P59 M23 P35 G26 G32 G38 G44 G50 G56 G74 G80 J17 J29 G104 J53 J65 J77 J41 J101 M95 J89 M47 G86 G92 G98 M71">
    <cfRule type="cellIs" priority="5" dxfId="295" operator="notEqual" stopIfTrue="1">
      <formula>0</formula>
    </cfRule>
  </conditionalFormatting>
  <conditionalFormatting sqref="AA46 AA39 AA32 AA25 AA228 AA18 AA88 AA81 AA74 AA67 AA60 AA53 AA137 AA123 AA116 AA109 AA102 AA95 AA179 AA165 AA158 AA151 AA144 AA130 AA186 AA172 AA193 AA200 AA207 AA214 AA221 AA235">
    <cfRule type="cellIs" priority="6" dxfId="0" operator="notEqual" stopIfTrue="1">
      <formula>"против"</formula>
    </cfRule>
  </conditionalFormatting>
  <conditionalFormatting sqref="AA47 AA40 AA19 AA229 AA26 AA33 AA89 AA82 AA54 AA61 AA68 AA75 AA138 AA124 AA96 AA103 AA110 AA117 AA180 AA166 AA131 AA145 AA152 AA159 AA187 AA173 AA194 AA201 AA208 AA215 AA222 AA236">
    <cfRule type="expression" priority="7" dxfId="0" stopIfTrue="1">
      <formula>AA18&lt;&gt;"против"</formula>
    </cfRule>
  </conditionalFormatting>
  <conditionalFormatting sqref="AA17 AA227 AA24 AA31 AA38 AA45 AA52 AA59 AA66 AA73 AA80 AA87 AA94 AA101 AA108 AA115 AA122 AA136 AA129 AA143 AA150 AA157 AA164 AA178 AA185 AA171 AA192 AA199 AA206 AA213 AA220 AA234">
    <cfRule type="expression" priority="8" dxfId="0" stopIfTrue="1">
      <formula>AA18&lt;&gt;"против"</formula>
    </cfRule>
  </conditionalFormatting>
  <conditionalFormatting sqref="AA16 AA226 AA23 AA30 AA37 AA44 AA51 AA58 AA65 AA72 AA79 AA86 AA93 AA100 AA107 AA114 AA121 AA135 AA128 AA142 AA149 AA156 AA163 AA177 AA184 AA170 AA191 AA198 AA205 AA212 AA219 AA233">
    <cfRule type="expression" priority="9" dxfId="0" stopIfTrue="1">
      <formula>AA18&lt;&gt;"против"</formula>
    </cfRule>
  </conditionalFormatting>
  <conditionalFormatting sqref="AA20 AA230 AA27 AA34 AA41 AA55 AA62 AA69 AA76 AA83 AA97 AA104 AA111 AA118 AA125 AA132 AA146 AA153 AA160 AA167 AA181 AA48 AA90 AA139 AA188 AA174 AA195 AA202 AA209 AA216 AA223 AA237">
    <cfRule type="expression" priority="10" dxfId="0" stopIfTrue="1">
      <formula>AA18&lt;&gt;"против"</formula>
    </cfRule>
  </conditionalFormatting>
  <conditionalFormatting sqref="D114:K114">
    <cfRule type="expression" priority="11" dxfId="293" stopIfTrue="1">
      <formula>C117=TRUE</formula>
    </cfRule>
  </conditionalFormatting>
  <conditionalFormatting sqref="D113:K113">
    <cfRule type="expression" priority="12" dxfId="293" stopIfTrue="1">
      <formula>$C$110=TRUE</formula>
    </cfRule>
  </conditionalFormatting>
  <conditionalFormatting sqref="C50 C38 C14 C44 C20 C26 C98 C32 C56 C62 C68 C74 C80 C86 C92 C48 C54 C12 C24 C18 C36 C42 C30 C60 C66 C72 C78 C84 C90 C96 C102 C104">
    <cfRule type="expression" priority="13" dxfId="288" stopIfTrue="1">
      <formula>AND(C12&lt;&gt;"Х",C12&lt;&gt;"х",COUNTIF($C$12:$C$105,C12)&gt;1)</formula>
    </cfRule>
  </conditionalFormatting>
  <conditionalFormatting sqref="G112 H107:K112 G107:G110 D109:F110">
    <cfRule type="expression" priority="14" dxfId="291" stopIfTrue="1">
      <formula>$AA$1=TRUE</formula>
    </cfRule>
  </conditionalFormatting>
  <conditionalFormatting sqref="G111">
    <cfRule type="expression" priority="15" dxfId="291" stopIfTrue="1">
      <formula>$AA$1=TRUE</formula>
    </cfRule>
    <cfRule type="cellIs" priority="16" dxfId="12" operator="notEqual" stopIfTrue="1">
      <formula>0</formula>
    </cfRule>
  </conditionalFormatting>
  <conditionalFormatting sqref="G12:I13 G18:I19 G24:I25 G30:I31 G36:I37 G42:I43 G48:I49 G54:I55 G60:I61 G66:I67 G72:I73 G78:I79 G84:I85 G90:I91 G96:I97 G102:I103">
    <cfRule type="expression" priority="17" dxfId="287" stopIfTrue="1">
      <formula>COUNTIF($O$106:$Q$121,G12)&gt;0</formula>
    </cfRule>
    <cfRule type="expression" priority="18" dxfId="290" stopIfTrue="1">
      <formula>$G14=0</formula>
    </cfRule>
  </conditionalFormatting>
  <conditionalFormatting sqref="J63:L63 J15:L15 J75:L75 J27:L27 J39:L39 J51:L51 J87:L87 J99:L99">
    <cfRule type="expression" priority="19" dxfId="287" stopIfTrue="1">
      <formula>COUNTIF($O$106:$Q$121,J15)&gt;0</formula>
    </cfRule>
    <cfRule type="expression" priority="20" dxfId="290" stopIfTrue="1">
      <formula>$J17=0</formula>
    </cfRule>
  </conditionalFormatting>
  <conditionalFormatting sqref="J16:L16 J28:L28 J40:L40 J52:L52 J64:L64 J76:L76 J88:L88 J100:L100">
    <cfRule type="expression" priority="21" dxfId="287" stopIfTrue="1">
      <formula>COUNTIF($O$106:$Q$121,J16)&gt;0</formula>
    </cfRule>
    <cfRule type="expression" priority="22" dxfId="290" stopIfTrue="1">
      <formula>$J17=0</formula>
    </cfRule>
  </conditionalFormatting>
  <conditionalFormatting sqref="M21:O21 M45:O45 M69:O69 M93:O93">
    <cfRule type="expression" priority="23" dxfId="287" stopIfTrue="1">
      <formula>COUNTIF($O$106:$Q$121,M21)&gt;0</formula>
    </cfRule>
    <cfRule type="expression" priority="24" dxfId="290" stopIfTrue="1">
      <formula>$M23=0</formula>
    </cfRule>
  </conditionalFormatting>
  <conditionalFormatting sqref="M22:O22 M46:O46 M70:O70 M94:O94">
    <cfRule type="expression" priority="25" dxfId="287" stopIfTrue="1">
      <formula>COUNTIF($O$106:$Q$121,M22)&gt;0</formula>
    </cfRule>
    <cfRule type="expression" priority="26" dxfId="290" stopIfTrue="1">
      <formula>$M23=0</formula>
    </cfRule>
  </conditionalFormatting>
  <conditionalFormatting sqref="P33:R33 P81:R81">
    <cfRule type="expression" priority="27" dxfId="287" stopIfTrue="1">
      <formula>COUNTIF($O$106:$Q$121,P33)&gt;0</formula>
    </cfRule>
    <cfRule type="expression" priority="28" dxfId="290" stopIfTrue="1">
      <formula>$P35=0</formula>
    </cfRule>
  </conditionalFormatting>
  <conditionalFormatting sqref="P34:R34 P82:R82">
    <cfRule type="expression" priority="29" dxfId="287" stopIfTrue="1">
      <formula>COUNTIF($O$106:$Q$121,P34)&gt;0</formula>
    </cfRule>
    <cfRule type="expression" priority="30" dxfId="290" stopIfTrue="1">
      <formula>$P$35=0</formula>
    </cfRule>
  </conditionalFormatting>
  <conditionalFormatting sqref="D107:F107">
    <cfRule type="expression" priority="31" dxfId="291" stopIfTrue="1">
      <formula>$AA$1=TRUE</formula>
    </cfRule>
    <cfRule type="expression" priority="32" dxfId="290" stopIfTrue="1">
      <formula>$P35=0</formula>
    </cfRule>
  </conditionalFormatting>
  <conditionalFormatting sqref="D108:F108">
    <cfRule type="expression" priority="33" dxfId="291" stopIfTrue="1">
      <formula>$AA$1=TRUE</formula>
    </cfRule>
    <cfRule type="expression" priority="34" dxfId="290" stopIfTrue="1">
      <formula>$P35=0</formula>
    </cfRule>
  </conditionalFormatting>
  <conditionalFormatting sqref="D111:F111">
    <cfRule type="expression" priority="35" dxfId="291" stopIfTrue="1">
      <formula>$AA$1=TRUE</formula>
    </cfRule>
    <cfRule type="expression" priority="36" dxfId="290" stopIfTrue="1">
      <formula>$P83=0</formula>
    </cfRule>
  </conditionalFormatting>
  <conditionalFormatting sqref="D112:F112">
    <cfRule type="expression" priority="37" dxfId="291" stopIfTrue="1">
      <formula>$AA$1=TRUE</formula>
    </cfRule>
    <cfRule type="expression" priority="38" dxfId="290" stopIfTrue="1">
      <formula>$P83=0</formula>
    </cfRule>
  </conditionalFormatting>
  <printOptions horizontalCentered="1"/>
  <pageMargins left="0.15" right="0.14" top="0.16" bottom="0.22" header="0" footer="0"/>
  <pageSetup fitToHeight="1" fitToWidth="1" horizontalDpi="600" verticalDpi="600" orientation="portrait" paperSize="9" scale="72" r:id="rId2"/>
  <legacyDrawing r:id="rId1"/>
</worksheet>
</file>

<file path=xl/worksheets/sheet19.xml><?xml version="1.0" encoding="utf-8"?>
<worksheet xmlns="http://schemas.openxmlformats.org/spreadsheetml/2006/main" xmlns:r="http://schemas.openxmlformats.org/officeDocument/2006/relationships">
  <sheetPr codeName="Лист17">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8.875" style="171" customWidth="1"/>
    <col min="2" max="2" width="5.75390625" style="171" customWidth="1"/>
    <col min="3" max="3" width="6.25390625" style="184" hidden="1" customWidth="1"/>
    <col min="4" max="4" width="21.375" style="179" customWidth="1"/>
    <col min="5" max="5" width="4.75390625" style="179" customWidth="1"/>
    <col min="6" max="6" width="10.625" style="179" customWidth="1"/>
    <col min="7" max="7" width="1.75390625" style="171" customWidth="1"/>
    <col min="8" max="9" width="7.75390625" style="171" customWidth="1"/>
    <col min="10" max="10" width="1.75390625" style="171" customWidth="1"/>
    <col min="11" max="12" width="7.75390625" style="171" customWidth="1"/>
    <col min="13" max="13" width="1.75390625" style="179" customWidth="1"/>
    <col min="14" max="15" width="7.75390625" style="179" customWidth="1"/>
    <col min="16" max="16" width="1.75390625" style="179" customWidth="1"/>
    <col min="17" max="17" width="8.125" style="210" customWidth="1"/>
    <col min="18" max="18" width="8.75390625" style="179" customWidth="1"/>
    <col min="19" max="19" width="10.125" style="171" customWidth="1"/>
    <col min="20" max="26" width="9.125" style="171" customWidth="1"/>
    <col min="27" max="27" width="34.375" style="144" hidden="1" customWidth="1"/>
    <col min="28" max="28" width="9.125" style="144" hidden="1" customWidth="1"/>
    <col min="29" max="30" width="9.125" style="171" hidden="1" customWidth="1"/>
    <col min="31" max="31" width="9.125" style="170" hidden="1" customWidth="1"/>
    <col min="32" max="16384" width="9.125" style="171" customWidth="1"/>
  </cols>
  <sheetData>
    <row r="1" spans="1:18" ht="31.5" customHeight="1">
      <c r="A1" s="220"/>
      <c r="B1" s="177"/>
      <c r="C1" s="177"/>
      <c r="D1" s="1398"/>
      <c r="E1" s="1398"/>
      <c r="F1" s="1398"/>
      <c r="G1" s="1398"/>
      <c r="H1" s="1398"/>
      <c r="I1" s="1398"/>
      <c r="J1" s="1398"/>
      <c r="K1" s="1398"/>
      <c r="L1" s="1398"/>
      <c r="M1" s="1398"/>
      <c r="N1" s="1398"/>
      <c r="O1" s="1398"/>
      <c r="P1" s="1398"/>
      <c r="Q1" s="1398"/>
      <c r="R1" s="177"/>
    </row>
    <row r="2" spans="1:31" s="180" customFormat="1" ht="15">
      <c r="A2" s="181"/>
      <c r="B2" s="181"/>
      <c r="C2" s="181"/>
      <c r="D2" s="1392"/>
      <c r="E2" s="1392"/>
      <c r="F2" s="1392"/>
      <c r="G2" s="1392"/>
      <c r="H2" s="1392"/>
      <c r="I2" s="1392"/>
      <c r="J2" s="1392"/>
      <c r="K2" s="1392"/>
      <c r="L2" s="1392"/>
      <c r="M2" s="1392"/>
      <c r="N2" s="1392"/>
      <c r="O2" s="1392"/>
      <c r="P2" s="1392"/>
      <c r="Q2" s="1392"/>
      <c r="R2" s="491"/>
      <c r="AA2" s="146"/>
      <c r="AB2" s="146"/>
      <c r="AE2" s="217"/>
    </row>
    <row r="3" spans="3:31" s="180" customFormat="1" ht="8.25" customHeight="1">
      <c r="C3" s="280"/>
      <c r="D3" s="1393"/>
      <c r="E3" s="1393"/>
      <c r="F3" s="1393"/>
      <c r="G3" s="1393"/>
      <c r="H3" s="1393"/>
      <c r="I3" s="1393"/>
      <c r="J3" s="1393"/>
      <c r="K3" s="1393"/>
      <c r="L3" s="1393"/>
      <c r="M3" s="1393"/>
      <c r="N3" s="1393"/>
      <c r="O3" s="1393"/>
      <c r="P3" s="1393"/>
      <c r="Q3" s="1393"/>
      <c r="AA3" s="146"/>
      <c r="AB3" s="146"/>
      <c r="AE3" s="217"/>
    </row>
    <row r="4" spans="3:28" ht="11.25" customHeight="1">
      <c r="C4" s="171"/>
      <c r="D4" s="1399"/>
      <c r="E4" s="1399"/>
      <c r="F4" s="1399"/>
      <c r="G4" s="1399"/>
      <c r="H4" s="1399"/>
      <c r="I4" s="1399"/>
      <c r="J4" s="1399"/>
      <c r="K4" s="1399"/>
      <c r="L4" s="1399"/>
      <c r="M4" s="1399"/>
      <c r="N4" s="1399"/>
      <c r="O4" s="1399"/>
      <c r="P4" s="1399"/>
      <c r="Q4" s="1399"/>
      <c r="R4" s="186"/>
      <c r="AA4" s="146"/>
      <c r="AB4" s="146"/>
    </row>
    <row r="5" spans="4:18" ht="12" customHeight="1">
      <c r="D5" s="171"/>
      <c r="E5" s="171"/>
      <c r="F5" s="171"/>
      <c r="H5" s="1397"/>
      <c r="I5" s="1397"/>
      <c r="J5" s="1397"/>
      <c r="K5" s="1397"/>
      <c r="L5" s="1084"/>
      <c r="M5" s="1084"/>
      <c r="N5" s="1084"/>
      <c r="O5" s="1084"/>
      <c r="P5" s="331"/>
      <c r="Q5" s="1549"/>
      <c r="R5" s="1549"/>
    </row>
    <row r="6" spans="1:31" s="190" customFormat="1" ht="18" customHeight="1">
      <c r="A6" s="1391"/>
      <c r="B6" s="1391"/>
      <c r="C6" s="189"/>
      <c r="D6" s="492"/>
      <c r="E6" s="490"/>
      <c r="F6" s="188"/>
      <c r="G6" s="188"/>
      <c r="H6" s="1394"/>
      <c r="I6" s="1394"/>
      <c r="J6" s="189"/>
      <c r="K6" s="1395"/>
      <c r="L6" s="1395"/>
      <c r="M6" s="187"/>
      <c r="N6" s="493"/>
      <c r="O6" s="383"/>
      <c r="P6" s="383"/>
      <c r="Q6" s="1395"/>
      <c r="R6" s="1395"/>
      <c r="AA6" s="144"/>
      <c r="AB6" s="144"/>
      <c r="AE6" s="224"/>
    </row>
    <row r="7" spans="1:31" s="180" customFormat="1" ht="12.75" customHeight="1">
      <c r="A7" s="288"/>
      <c r="B7" s="288"/>
      <c r="C7" s="289"/>
      <c r="D7" s="494"/>
      <c r="E7" s="494"/>
      <c r="F7" s="494"/>
      <c r="G7" s="494"/>
      <c r="H7" s="616"/>
      <c r="I7" s="616"/>
      <c r="J7" s="616"/>
      <c r="K7" s="291"/>
      <c r="L7" s="291"/>
      <c r="M7" s="291"/>
      <c r="N7" s="663"/>
      <c r="O7" s="664"/>
      <c r="P7" s="664"/>
      <c r="Q7" s="291"/>
      <c r="R7" s="291"/>
      <c r="S7" s="489"/>
      <c r="AA7" s="150"/>
      <c r="AB7" s="150"/>
      <c r="AE7" s="170"/>
    </row>
    <row r="8" spans="1:19" ht="10.5" customHeight="1">
      <c r="A8" s="177"/>
      <c r="B8" s="177"/>
      <c r="C8" s="178"/>
      <c r="D8" s="547"/>
      <c r="E8" s="547"/>
      <c r="F8" s="1390"/>
      <c r="G8" s="1390"/>
      <c r="H8" s="1390"/>
      <c r="I8" s="1390"/>
      <c r="J8" s="1390"/>
      <c r="K8" s="1390"/>
      <c r="L8" s="1390"/>
      <c r="M8" s="1390"/>
      <c r="N8" s="1390"/>
      <c r="O8" s="1390"/>
      <c r="P8" s="1390"/>
      <c r="Q8" s="1390"/>
      <c r="R8" s="547"/>
      <c r="S8" s="205"/>
    </row>
    <row r="9" spans="1:19" ht="6" customHeight="1">
      <c r="A9" s="1376"/>
      <c r="B9" s="1378"/>
      <c r="C9" s="1388"/>
      <c r="D9" s="1531"/>
      <c r="E9" s="1532"/>
      <c r="F9" s="621"/>
      <c r="G9" s="621"/>
      <c r="H9" s="568"/>
      <c r="I9" s="205"/>
      <c r="J9" s="200"/>
      <c r="K9" s="205"/>
      <c r="L9" s="205"/>
      <c r="M9" s="205"/>
      <c r="N9" s="205"/>
      <c r="O9" s="205"/>
      <c r="P9" s="205"/>
      <c r="Q9" s="200"/>
      <c r="R9" s="205"/>
      <c r="S9" s="205"/>
    </row>
    <row r="10" spans="1:31" ht="9.75" customHeight="1">
      <c r="A10" s="1377"/>
      <c r="B10" s="1379"/>
      <c r="C10" s="1388"/>
      <c r="D10" s="1531"/>
      <c r="E10" s="1532"/>
      <c r="F10" s="665"/>
      <c r="G10" s="622"/>
      <c r="H10" s="548"/>
      <c r="I10" s="623"/>
      <c r="J10" s="624"/>
      <c r="K10" s="624"/>
      <c r="L10" s="624"/>
      <c r="M10" s="666"/>
      <c r="N10" s="667"/>
      <c r="O10" s="668"/>
      <c r="P10" s="666"/>
      <c r="Q10" s="667"/>
      <c r="R10" s="1532"/>
      <c r="S10" s="205"/>
      <c r="AE10" s="225"/>
    </row>
    <row r="11" spans="1:31" s="194" customFormat="1" ht="9.75" customHeight="1" thickBot="1">
      <c r="A11" s="1377"/>
      <c r="B11" s="1379"/>
      <c r="C11" s="1389"/>
      <c r="D11" s="1533"/>
      <c r="E11" s="1534"/>
      <c r="F11" s="669"/>
      <c r="G11" s="622"/>
      <c r="H11" s="571"/>
      <c r="I11" s="629"/>
      <c r="J11" s="630"/>
      <c r="K11" s="630"/>
      <c r="L11" s="630"/>
      <c r="M11" s="670"/>
      <c r="N11" s="671"/>
      <c r="O11" s="672"/>
      <c r="P11" s="670"/>
      <c r="Q11" s="671"/>
      <c r="R11" s="1535"/>
      <c r="S11" s="569"/>
      <c r="AA11" s="153"/>
      <c r="AB11" s="153"/>
      <c r="AE11" s="225"/>
    </row>
    <row r="12" spans="1:31" s="194" customFormat="1" ht="15" customHeight="1">
      <c r="A12" s="1384"/>
      <c r="B12" s="1386"/>
      <c r="C12" s="1374"/>
      <c r="D12" s="495"/>
      <c r="E12" s="496"/>
      <c r="F12" s="497"/>
      <c r="G12" s="1541"/>
      <c r="H12" s="1418"/>
      <c r="I12" s="1418"/>
      <c r="J12" s="364"/>
      <c r="K12" s="673"/>
      <c r="L12" s="673"/>
      <c r="M12" s="498"/>
      <c r="N12" s="498"/>
      <c r="O12" s="498"/>
      <c r="P12" s="498"/>
      <c r="Q12" s="498"/>
      <c r="R12" s="498"/>
      <c r="S12" s="569"/>
      <c r="AA12" s="153"/>
      <c r="AB12" s="153"/>
      <c r="AE12" s="219"/>
    </row>
    <row r="13" spans="1:31" s="184" customFormat="1" ht="15" customHeight="1">
      <c r="A13" s="1385"/>
      <c r="B13" s="1387"/>
      <c r="C13" s="1375"/>
      <c r="D13" s="499"/>
      <c r="E13" s="500"/>
      <c r="F13" s="501"/>
      <c r="G13" s="1540"/>
      <c r="H13" s="1530"/>
      <c r="I13" s="1530"/>
      <c r="J13" s="401"/>
      <c r="K13" s="656"/>
      <c r="L13" s="656"/>
      <c r="M13" s="199"/>
      <c r="N13" s="199"/>
      <c r="O13" s="199"/>
      <c r="P13" s="199"/>
      <c r="Q13" s="199"/>
      <c r="R13" s="199"/>
      <c r="S13" s="578"/>
      <c r="AA13" s="144"/>
      <c r="AB13" s="144"/>
      <c r="AE13" s="219"/>
    </row>
    <row r="14" spans="1:31" s="184" customFormat="1" ht="15" customHeight="1">
      <c r="A14" s="1380"/>
      <c r="B14" s="1382"/>
      <c r="C14" s="1372"/>
      <c r="D14" s="502"/>
      <c r="E14" s="198"/>
      <c r="F14" s="503"/>
      <c r="G14" s="674"/>
      <c r="H14" s="1539"/>
      <c r="I14" s="1544"/>
      <c r="J14" s="504"/>
      <c r="K14" s="656"/>
      <c r="L14" s="656"/>
      <c r="M14" s="199"/>
      <c r="N14" s="199"/>
      <c r="O14" s="199"/>
      <c r="P14" s="199"/>
      <c r="Q14" s="199"/>
      <c r="R14" s="199"/>
      <c r="S14" s="578"/>
      <c r="AA14" s="144"/>
      <c r="AB14" s="144"/>
      <c r="AE14" s="219"/>
    </row>
    <row r="15" spans="1:31" s="184" customFormat="1" ht="15" customHeight="1" thickBot="1">
      <c r="A15" s="1381"/>
      <c r="B15" s="1383"/>
      <c r="C15" s="1373"/>
      <c r="D15" s="406"/>
      <c r="E15" s="407"/>
      <c r="F15" s="505"/>
      <c r="G15" s="197"/>
      <c r="H15" s="504"/>
      <c r="I15" s="675"/>
      <c r="J15" s="1523"/>
      <c r="K15" s="1524"/>
      <c r="L15" s="1524"/>
      <c r="M15" s="504"/>
      <c r="N15" s="199"/>
      <c r="O15" s="199"/>
      <c r="P15" s="199"/>
      <c r="Q15" s="199"/>
      <c r="R15" s="199"/>
      <c r="S15" s="578"/>
      <c r="AA15" s="128" t="s">
        <v>71</v>
      </c>
      <c r="AB15" s="1144">
        <v>1</v>
      </c>
      <c r="AC15" s="1001">
        <v>14</v>
      </c>
      <c r="AD15" s="1002">
        <v>7</v>
      </c>
      <c r="AE15" s="1000" t="b">
        <v>0</v>
      </c>
    </row>
    <row r="16" spans="1:31" s="184" customFormat="1" ht="15" customHeight="1">
      <c r="A16" s="1408"/>
      <c r="B16" s="1411"/>
      <c r="C16" s="1371"/>
      <c r="D16" s="1548"/>
      <c r="E16" s="676"/>
      <c r="F16" s="1548"/>
      <c r="G16" s="197"/>
      <c r="H16" s="504"/>
      <c r="I16" s="675"/>
      <c r="J16" s="1526"/>
      <c r="K16" s="1527"/>
      <c r="L16" s="1527"/>
      <c r="M16" s="504"/>
      <c r="N16" s="199"/>
      <c r="O16" s="199"/>
      <c r="P16" s="199"/>
      <c r="Q16" s="199"/>
      <c r="R16" s="199"/>
      <c r="S16" s="578"/>
      <c r="AA16" s="157">
        <f>IF(AE15,D12,"")</f>
      </c>
      <c r="AB16" s="1144"/>
      <c r="AC16" s="1001"/>
      <c r="AD16" s="1002"/>
      <c r="AE16" s="1000"/>
    </row>
    <row r="17" spans="1:31" s="184" customFormat="1" ht="15" customHeight="1" thickBot="1">
      <c r="A17" s="1409"/>
      <c r="B17" s="1412"/>
      <c r="C17" s="1368"/>
      <c r="D17" s="1110"/>
      <c r="E17" s="511"/>
      <c r="F17" s="1110"/>
      <c r="G17" s="197"/>
      <c r="H17" s="401"/>
      <c r="I17" s="677"/>
      <c r="J17" s="678"/>
      <c r="K17" s="1063"/>
      <c r="L17" s="1063"/>
      <c r="M17" s="488"/>
      <c r="N17" s="199"/>
      <c r="O17" s="199"/>
      <c r="P17" s="199"/>
      <c r="Q17" s="199"/>
      <c r="R17" s="199"/>
      <c r="S17" s="578"/>
      <c r="AA17" s="158">
        <f>IF(AE15,D13,"")</f>
      </c>
      <c r="AB17" s="1144"/>
      <c r="AC17" s="1001"/>
      <c r="AD17" s="1002"/>
      <c r="AE17" s="1000"/>
    </row>
    <row r="18" spans="1:31" s="184" customFormat="1" ht="15" customHeight="1">
      <c r="A18" s="1384"/>
      <c r="B18" s="1386"/>
      <c r="C18" s="1374"/>
      <c r="D18" s="495"/>
      <c r="E18" s="496"/>
      <c r="F18" s="497"/>
      <c r="G18" s="1541"/>
      <c r="H18" s="1418"/>
      <c r="I18" s="1542"/>
      <c r="J18" s="401"/>
      <c r="K18" s="400"/>
      <c r="L18" s="400"/>
      <c r="M18" s="488"/>
      <c r="N18" s="199"/>
      <c r="O18" s="199"/>
      <c r="P18" s="199"/>
      <c r="Q18" s="199"/>
      <c r="R18" s="199"/>
      <c r="S18" s="578"/>
      <c r="AA18" s="159" t="s">
        <v>2</v>
      </c>
      <c r="AB18" s="1144"/>
      <c r="AC18" s="1001"/>
      <c r="AD18" s="1002"/>
      <c r="AE18" s="1000"/>
    </row>
    <row r="19" spans="1:31" s="184" customFormat="1" ht="15" customHeight="1">
      <c r="A19" s="1385"/>
      <c r="B19" s="1387"/>
      <c r="C19" s="1375"/>
      <c r="D19" s="499"/>
      <c r="E19" s="500"/>
      <c r="F19" s="501"/>
      <c r="G19" s="1540"/>
      <c r="H19" s="1530"/>
      <c r="I19" s="1543"/>
      <c r="J19" s="401"/>
      <c r="K19" s="656"/>
      <c r="L19" s="656"/>
      <c r="M19" s="196"/>
      <c r="N19" s="199"/>
      <c r="O19" s="199"/>
      <c r="P19" s="199"/>
      <c r="Q19" s="199"/>
      <c r="R19" s="199"/>
      <c r="S19" s="578"/>
      <c r="AA19" s="160">
        <f>IF(AE15,D14,"")</f>
      </c>
      <c r="AB19" s="1144"/>
      <c r="AC19" s="1001"/>
      <c r="AD19" s="1002"/>
      <c r="AE19" s="1000"/>
    </row>
    <row r="20" spans="1:31" s="184" customFormat="1" ht="15" customHeight="1">
      <c r="A20" s="1380"/>
      <c r="B20" s="1382"/>
      <c r="C20" s="1372"/>
      <c r="D20" s="502"/>
      <c r="E20" s="198"/>
      <c r="F20" s="503"/>
      <c r="G20" s="674"/>
      <c r="H20" s="1539"/>
      <c r="I20" s="1539"/>
      <c r="J20" s="504"/>
      <c r="K20" s="656"/>
      <c r="L20" s="656"/>
      <c r="M20" s="196"/>
      <c r="N20" s="1418"/>
      <c r="O20" s="1418"/>
      <c r="P20" s="199"/>
      <c r="Q20" s="199"/>
      <c r="R20" s="199"/>
      <c r="S20" s="578"/>
      <c r="AA20" s="162">
        <f>IF(AE15,D15,"")</f>
      </c>
      <c r="AB20" s="1144"/>
      <c r="AC20" s="1001"/>
      <c r="AD20" s="1002"/>
      <c r="AE20" s="1000"/>
    </row>
    <row r="21" spans="1:31" s="184" customFormat="1" ht="15" customHeight="1" thickBot="1">
      <c r="A21" s="1381"/>
      <c r="B21" s="1383"/>
      <c r="C21" s="1373"/>
      <c r="D21" s="406"/>
      <c r="E21" s="407"/>
      <c r="F21" s="505"/>
      <c r="G21" s="506"/>
      <c r="H21" s="401"/>
      <c r="I21" s="401"/>
      <c r="J21" s="401"/>
      <c r="K21" s="656"/>
      <c r="L21" s="656"/>
      <c r="M21" s="1528"/>
      <c r="N21" s="1418"/>
      <c r="O21" s="1418"/>
      <c r="P21" s="199"/>
      <c r="Q21" s="199"/>
      <c r="R21" s="199"/>
      <c r="S21" s="578"/>
      <c r="AA21" s="163">
        <v>1</v>
      </c>
      <c r="AB21" s="1144"/>
      <c r="AC21" s="1001"/>
      <c r="AD21" s="1002"/>
      <c r="AE21" s="1000"/>
    </row>
    <row r="22" spans="1:31" s="184" customFormat="1" ht="15" customHeight="1">
      <c r="A22" s="1408"/>
      <c r="B22" s="1411"/>
      <c r="C22" s="1371"/>
      <c r="D22" s="1548"/>
      <c r="E22" s="676"/>
      <c r="F22" s="1548"/>
      <c r="G22" s="197"/>
      <c r="H22" s="401"/>
      <c r="I22" s="401"/>
      <c r="J22" s="401"/>
      <c r="K22" s="656"/>
      <c r="L22" s="656"/>
      <c r="M22" s="1529"/>
      <c r="N22" s="1530"/>
      <c r="O22" s="1530"/>
      <c r="P22" s="199"/>
      <c r="Q22" s="199"/>
      <c r="R22" s="199"/>
      <c r="S22" s="578"/>
      <c r="AA22" s="156" t="s">
        <v>3</v>
      </c>
      <c r="AB22" s="1144">
        <v>2</v>
      </c>
      <c r="AC22" s="1001">
        <v>20</v>
      </c>
      <c r="AD22" s="1002">
        <v>7</v>
      </c>
      <c r="AE22" s="1000" t="b">
        <v>0</v>
      </c>
    </row>
    <row r="23" spans="1:31" s="184" customFormat="1" ht="15" customHeight="1" thickBot="1">
      <c r="A23" s="1409"/>
      <c r="B23" s="1412"/>
      <c r="C23" s="1368"/>
      <c r="D23" s="1110"/>
      <c r="E23" s="511"/>
      <c r="F23" s="1110"/>
      <c r="G23" s="197"/>
      <c r="H23" s="504"/>
      <c r="I23" s="504"/>
      <c r="J23" s="504"/>
      <c r="K23" s="656"/>
      <c r="L23" s="656"/>
      <c r="M23" s="562"/>
      <c r="N23" s="1063"/>
      <c r="O23" s="1063"/>
      <c r="P23" s="488"/>
      <c r="Q23" s="199"/>
      <c r="R23" s="199"/>
      <c r="S23" s="578"/>
      <c r="AA23" s="157">
        <f>IF(AE22,D18,"")</f>
      </c>
      <c r="AB23" s="1144"/>
      <c r="AC23" s="1001"/>
      <c r="AD23" s="1002"/>
      <c r="AE23" s="1000"/>
    </row>
    <row r="24" spans="1:31" s="184" customFormat="1" ht="15" customHeight="1">
      <c r="A24" s="1384"/>
      <c r="B24" s="1386"/>
      <c r="C24" s="1374"/>
      <c r="D24" s="495"/>
      <c r="E24" s="496"/>
      <c r="F24" s="497"/>
      <c r="G24" s="1541"/>
      <c r="H24" s="1418"/>
      <c r="I24" s="1418"/>
      <c r="J24" s="364"/>
      <c r="K24" s="656"/>
      <c r="L24" s="656"/>
      <c r="M24" s="196"/>
      <c r="N24" s="199"/>
      <c r="O24" s="199"/>
      <c r="P24" s="196"/>
      <c r="Q24" s="199"/>
      <c r="R24" s="199"/>
      <c r="S24" s="578"/>
      <c r="AA24" s="158">
        <f>IF(AE22,D19,"")</f>
      </c>
      <c r="AB24" s="1144"/>
      <c r="AC24" s="1001"/>
      <c r="AD24" s="1002"/>
      <c r="AE24" s="1000"/>
    </row>
    <row r="25" spans="1:31" s="184" customFormat="1" ht="15" customHeight="1">
      <c r="A25" s="1385"/>
      <c r="B25" s="1387"/>
      <c r="C25" s="1375"/>
      <c r="D25" s="499"/>
      <c r="E25" s="500"/>
      <c r="F25" s="501"/>
      <c r="G25" s="1540"/>
      <c r="H25" s="1530"/>
      <c r="I25" s="1530"/>
      <c r="J25" s="401"/>
      <c r="K25" s="400"/>
      <c r="L25" s="400"/>
      <c r="M25" s="488"/>
      <c r="N25" s="199"/>
      <c r="O25" s="199"/>
      <c r="P25" s="196"/>
      <c r="Q25" s="199"/>
      <c r="R25" s="199"/>
      <c r="S25" s="578"/>
      <c r="AA25" s="159" t="s">
        <v>2</v>
      </c>
      <c r="AB25" s="1144"/>
      <c r="AC25" s="1001"/>
      <c r="AD25" s="1002"/>
      <c r="AE25" s="1000"/>
    </row>
    <row r="26" spans="1:31" s="184" customFormat="1" ht="15" customHeight="1">
      <c r="A26" s="1380"/>
      <c r="B26" s="1382"/>
      <c r="C26" s="1372"/>
      <c r="D26" s="502"/>
      <c r="E26" s="198"/>
      <c r="F26" s="503"/>
      <c r="G26" s="674"/>
      <c r="H26" s="1539"/>
      <c r="I26" s="1544"/>
      <c r="J26" s="504"/>
      <c r="K26" s="400"/>
      <c r="L26" s="400"/>
      <c r="M26" s="488"/>
      <c r="N26" s="199"/>
      <c r="O26" s="199"/>
      <c r="P26" s="196"/>
      <c r="Q26" s="199"/>
      <c r="R26" s="199"/>
      <c r="S26" s="578"/>
      <c r="AA26" s="160">
        <f>IF(AE22,D20,"")</f>
      </c>
      <c r="AB26" s="1144"/>
      <c r="AC26" s="1001"/>
      <c r="AD26" s="1002"/>
      <c r="AE26" s="1000"/>
    </row>
    <row r="27" spans="1:31" s="184" customFormat="1" ht="15" customHeight="1" thickBot="1">
      <c r="A27" s="1381"/>
      <c r="B27" s="1383"/>
      <c r="C27" s="1373"/>
      <c r="D27" s="406"/>
      <c r="E27" s="407"/>
      <c r="F27" s="505"/>
      <c r="G27" s="197"/>
      <c r="H27" s="504"/>
      <c r="I27" s="675"/>
      <c r="J27" s="1523"/>
      <c r="K27" s="1524"/>
      <c r="L27" s="1524"/>
      <c r="M27" s="507"/>
      <c r="N27" s="199"/>
      <c r="O27" s="199"/>
      <c r="P27" s="196"/>
      <c r="Q27" s="199"/>
      <c r="R27" s="199"/>
      <c r="S27" s="578"/>
      <c r="AA27" s="162">
        <f>IF(AE22,D21,"")</f>
      </c>
      <c r="AB27" s="1144"/>
      <c r="AC27" s="1001"/>
      <c r="AD27" s="1002"/>
      <c r="AE27" s="1000"/>
    </row>
    <row r="28" spans="1:31" s="184" customFormat="1" ht="15" customHeight="1">
      <c r="A28" s="1408"/>
      <c r="B28" s="1411"/>
      <c r="C28" s="1371"/>
      <c r="D28" s="1548"/>
      <c r="E28" s="676"/>
      <c r="F28" s="1548"/>
      <c r="G28" s="197"/>
      <c r="H28" s="504"/>
      <c r="I28" s="675"/>
      <c r="J28" s="1526"/>
      <c r="K28" s="1527"/>
      <c r="L28" s="1527"/>
      <c r="M28" s="507"/>
      <c r="N28" s="199"/>
      <c r="O28" s="199"/>
      <c r="P28" s="196"/>
      <c r="Q28" s="199"/>
      <c r="R28" s="199"/>
      <c r="S28" s="578"/>
      <c r="AA28" s="163">
        <v>2</v>
      </c>
      <c r="AB28" s="1144"/>
      <c r="AC28" s="1001"/>
      <c r="AD28" s="1002"/>
      <c r="AE28" s="1000"/>
    </row>
    <row r="29" spans="1:31" s="184" customFormat="1" ht="15" customHeight="1" thickBot="1">
      <c r="A29" s="1409"/>
      <c r="B29" s="1412"/>
      <c r="C29" s="1368"/>
      <c r="D29" s="1110"/>
      <c r="E29" s="511"/>
      <c r="F29" s="1110"/>
      <c r="G29" s="197"/>
      <c r="H29" s="401"/>
      <c r="I29" s="677"/>
      <c r="J29" s="678"/>
      <c r="K29" s="1525"/>
      <c r="L29" s="1525"/>
      <c r="M29" s="400"/>
      <c r="N29" s="199"/>
      <c r="O29" s="199"/>
      <c r="P29" s="196"/>
      <c r="Q29" s="400"/>
      <c r="R29" s="400"/>
      <c r="S29" s="578"/>
      <c r="AA29" s="156" t="s">
        <v>3</v>
      </c>
      <c r="AB29" s="1144">
        <v>3</v>
      </c>
      <c r="AC29" s="1001">
        <v>26</v>
      </c>
      <c r="AD29" s="1002">
        <v>7</v>
      </c>
      <c r="AE29" s="1000" t="b">
        <v>0</v>
      </c>
    </row>
    <row r="30" spans="1:31" s="184" customFormat="1" ht="15" customHeight="1">
      <c r="A30" s="1384"/>
      <c r="B30" s="1386"/>
      <c r="C30" s="1374"/>
      <c r="D30" s="495"/>
      <c r="E30" s="496"/>
      <c r="F30" s="497"/>
      <c r="G30" s="1541"/>
      <c r="H30" s="1418"/>
      <c r="I30" s="1542"/>
      <c r="J30" s="401"/>
      <c r="K30" s="656"/>
      <c r="L30" s="656"/>
      <c r="M30" s="199"/>
      <c r="N30" s="199"/>
      <c r="O30" s="199"/>
      <c r="P30" s="196"/>
      <c r="Q30" s="400"/>
      <c r="R30" s="400"/>
      <c r="S30" s="578"/>
      <c r="AA30" s="157">
        <f>IF(AE29,D24,"")</f>
      </c>
      <c r="AB30" s="1144"/>
      <c r="AC30" s="1001"/>
      <c r="AD30" s="1002"/>
      <c r="AE30" s="1000"/>
    </row>
    <row r="31" spans="1:31" s="184" customFormat="1" ht="15" customHeight="1">
      <c r="A31" s="1385"/>
      <c r="B31" s="1387"/>
      <c r="C31" s="1375"/>
      <c r="D31" s="499"/>
      <c r="E31" s="500"/>
      <c r="F31" s="501"/>
      <c r="G31" s="1540"/>
      <c r="H31" s="1530"/>
      <c r="I31" s="1543"/>
      <c r="J31" s="401"/>
      <c r="K31" s="656"/>
      <c r="L31" s="656"/>
      <c r="M31" s="199"/>
      <c r="N31" s="199"/>
      <c r="O31" s="199"/>
      <c r="P31" s="196"/>
      <c r="Q31" s="199"/>
      <c r="R31" s="199"/>
      <c r="S31" s="578"/>
      <c r="AA31" s="158">
        <f>IF(AE29,D25,"")</f>
      </c>
      <c r="AB31" s="1144"/>
      <c r="AC31" s="1001"/>
      <c r="AD31" s="1002"/>
      <c r="AE31" s="1000"/>
    </row>
    <row r="32" spans="1:31" s="184" customFormat="1" ht="15" customHeight="1">
      <c r="A32" s="1380"/>
      <c r="B32" s="1382"/>
      <c r="C32" s="1372"/>
      <c r="D32" s="502"/>
      <c r="E32" s="198"/>
      <c r="F32" s="503"/>
      <c r="G32" s="674"/>
      <c r="H32" s="1539"/>
      <c r="I32" s="1539"/>
      <c r="J32" s="504"/>
      <c r="K32" s="656"/>
      <c r="L32" s="656"/>
      <c r="M32" s="199"/>
      <c r="N32" s="199"/>
      <c r="O32" s="199"/>
      <c r="P32" s="196"/>
      <c r="Q32" s="199"/>
      <c r="R32" s="199"/>
      <c r="S32" s="578"/>
      <c r="AA32" s="159" t="s">
        <v>2</v>
      </c>
      <c r="AB32" s="1144"/>
      <c r="AC32" s="1001"/>
      <c r="AD32" s="1002"/>
      <c r="AE32" s="1000"/>
    </row>
    <row r="33" spans="1:31" s="184" customFormat="1" ht="15" customHeight="1" thickBot="1">
      <c r="A33" s="1381"/>
      <c r="B33" s="1383"/>
      <c r="C33" s="1373"/>
      <c r="D33" s="406"/>
      <c r="E33" s="407"/>
      <c r="F33" s="505"/>
      <c r="G33" s="506"/>
      <c r="H33" s="401"/>
      <c r="I33" s="401"/>
      <c r="J33" s="401"/>
      <c r="K33" s="400"/>
      <c r="L33" s="400"/>
      <c r="M33" s="400"/>
      <c r="N33" s="199"/>
      <c r="O33" s="199"/>
      <c r="P33" s="1528"/>
      <c r="Q33" s="1418"/>
      <c r="R33" s="1418"/>
      <c r="S33" s="578"/>
      <c r="AA33" s="160">
        <f>IF(AE29,D26,"")</f>
      </c>
      <c r="AB33" s="1144"/>
      <c r="AC33" s="1001"/>
      <c r="AD33" s="1002"/>
      <c r="AE33" s="1000"/>
    </row>
    <row r="34" spans="1:31" s="184" customFormat="1" ht="15" customHeight="1">
      <c r="A34" s="1408"/>
      <c r="B34" s="1411"/>
      <c r="C34" s="1371"/>
      <c r="D34" s="1548"/>
      <c r="E34" s="676"/>
      <c r="F34" s="1548"/>
      <c r="G34" s="197"/>
      <c r="H34" s="401"/>
      <c r="I34" s="401"/>
      <c r="J34" s="401"/>
      <c r="K34" s="400"/>
      <c r="L34" s="400"/>
      <c r="M34" s="400"/>
      <c r="N34" s="199"/>
      <c r="O34" s="199"/>
      <c r="P34" s="1529"/>
      <c r="Q34" s="1530"/>
      <c r="R34" s="1530"/>
      <c r="S34" s="578"/>
      <c r="AA34" s="162">
        <f>IF(AE29,D27,"")</f>
      </c>
      <c r="AB34" s="1144"/>
      <c r="AC34" s="1001"/>
      <c r="AD34" s="1002"/>
      <c r="AE34" s="1000"/>
    </row>
    <row r="35" spans="1:31" s="184" customFormat="1" ht="15" customHeight="1" thickBot="1">
      <c r="A35" s="1409"/>
      <c r="B35" s="1412"/>
      <c r="C35" s="1368"/>
      <c r="D35" s="1110"/>
      <c r="E35" s="511"/>
      <c r="F35" s="1110"/>
      <c r="G35" s="197"/>
      <c r="H35" s="504"/>
      <c r="I35" s="504"/>
      <c r="J35" s="504"/>
      <c r="K35" s="656"/>
      <c r="L35" s="656"/>
      <c r="M35" s="199"/>
      <c r="N35" s="199"/>
      <c r="O35" s="199"/>
      <c r="P35" s="562"/>
      <c r="Q35" s="1063"/>
      <c r="R35" s="1063"/>
      <c r="S35" s="578"/>
      <c r="AA35" s="163">
        <v>3</v>
      </c>
      <c r="AB35" s="1144"/>
      <c r="AC35" s="1001"/>
      <c r="AD35" s="1002"/>
      <c r="AE35" s="1000"/>
    </row>
    <row r="36" spans="1:31" s="184" customFormat="1" ht="15" customHeight="1">
      <c r="A36" s="1384"/>
      <c r="B36" s="1386"/>
      <c r="C36" s="1374"/>
      <c r="D36" s="495"/>
      <c r="E36" s="496"/>
      <c r="F36" s="508"/>
      <c r="G36" s="1541"/>
      <c r="H36" s="1418"/>
      <c r="I36" s="1418"/>
      <c r="J36" s="364"/>
      <c r="K36" s="656"/>
      <c r="L36" s="656"/>
      <c r="M36" s="199"/>
      <c r="N36" s="199"/>
      <c r="O36" s="199"/>
      <c r="P36" s="196"/>
      <c r="Q36" s="199"/>
      <c r="R36" s="199"/>
      <c r="S36" s="578"/>
      <c r="AA36" s="156" t="s">
        <v>3</v>
      </c>
      <c r="AB36" s="1144">
        <v>4</v>
      </c>
      <c r="AC36" s="1001">
        <v>32</v>
      </c>
      <c r="AD36" s="1002">
        <v>7</v>
      </c>
      <c r="AE36" s="1000" t="b">
        <v>0</v>
      </c>
    </row>
    <row r="37" spans="1:31" s="184" customFormat="1" ht="15" customHeight="1">
      <c r="A37" s="1385"/>
      <c r="B37" s="1387"/>
      <c r="C37" s="1375"/>
      <c r="D37" s="499"/>
      <c r="E37" s="500"/>
      <c r="F37" s="509"/>
      <c r="G37" s="1540"/>
      <c r="H37" s="1530"/>
      <c r="I37" s="1530"/>
      <c r="J37" s="401"/>
      <c r="K37" s="656"/>
      <c r="L37" s="656"/>
      <c r="M37" s="199"/>
      <c r="N37" s="400"/>
      <c r="O37" s="400"/>
      <c r="P37" s="488"/>
      <c r="Q37" s="199"/>
      <c r="R37" s="199"/>
      <c r="S37" s="578"/>
      <c r="AA37" s="157">
        <f>IF(AE36,D30,"")</f>
      </c>
      <c r="AB37" s="1144"/>
      <c r="AC37" s="1001"/>
      <c r="AD37" s="1002"/>
      <c r="AE37" s="1000"/>
    </row>
    <row r="38" spans="1:31" s="184" customFormat="1" ht="15" customHeight="1">
      <c r="A38" s="1380"/>
      <c r="B38" s="1382"/>
      <c r="C38" s="1372"/>
      <c r="D38" s="502"/>
      <c r="E38" s="198"/>
      <c r="F38" s="503"/>
      <c r="G38" s="674"/>
      <c r="H38" s="1539"/>
      <c r="I38" s="1544"/>
      <c r="J38" s="504"/>
      <c r="K38" s="656"/>
      <c r="L38" s="656"/>
      <c r="M38" s="199"/>
      <c r="N38" s="400"/>
      <c r="O38" s="400"/>
      <c r="P38" s="488"/>
      <c r="Q38" s="199"/>
      <c r="R38" s="199"/>
      <c r="S38" s="578"/>
      <c r="AA38" s="158">
        <f>IF(AE36,D31,"")</f>
      </c>
      <c r="AB38" s="1144"/>
      <c r="AC38" s="1001"/>
      <c r="AD38" s="1002"/>
      <c r="AE38" s="1000"/>
    </row>
    <row r="39" spans="1:31" s="184" customFormat="1" ht="15" customHeight="1" thickBot="1">
      <c r="A39" s="1381"/>
      <c r="B39" s="1383"/>
      <c r="C39" s="1373"/>
      <c r="D39" s="406"/>
      <c r="E39" s="407"/>
      <c r="F39" s="505"/>
      <c r="G39" s="197"/>
      <c r="H39" s="504"/>
      <c r="I39" s="675"/>
      <c r="J39" s="1523"/>
      <c r="K39" s="1524"/>
      <c r="L39" s="1524"/>
      <c r="M39" s="504"/>
      <c r="N39" s="199"/>
      <c r="O39" s="199"/>
      <c r="P39" s="196"/>
      <c r="Q39" s="199"/>
      <c r="R39" s="199"/>
      <c r="S39" s="578"/>
      <c r="AA39" s="159" t="s">
        <v>2</v>
      </c>
      <c r="AB39" s="1144"/>
      <c r="AC39" s="1001"/>
      <c r="AD39" s="1002"/>
      <c r="AE39" s="1000"/>
    </row>
    <row r="40" spans="1:31" s="184" customFormat="1" ht="15" customHeight="1">
      <c r="A40" s="1408"/>
      <c r="B40" s="1411"/>
      <c r="C40" s="1371"/>
      <c r="D40" s="1548"/>
      <c r="E40" s="676"/>
      <c r="F40" s="1548"/>
      <c r="G40" s="197"/>
      <c r="H40" s="504"/>
      <c r="I40" s="675"/>
      <c r="J40" s="1526"/>
      <c r="K40" s="1527"/>
      <c r="L40" s="1527"/>
      <c r="M40" s="504"/>
      <c r="N40" s="199"/>
      <c r="O40" s="199"/>
      <c r="P40" s="196"/>
      <c r="Q40" s="199"/>
      <c r="R40" s="199"/>
      <c r="S40" s="578"/>
      <c r="AA40" s="160">
        <f>IF(AE36,D32,"")</f>
      </c>
      <c r="AB40" s="1144"/>
      <c r="AC40" s="1001"/>
      <c r="AD40" s="1002"/>
      <c r="AE40" s="1000"/>
    </row>
    <row r="41" spans="1:31" s="184" customFormat="1" ht="15" customHeight="1" thickBot="1">
      <c r="A41" s="1409"/>
      <c r="B41" s="1412"/>
      <c r="C41" s="1368"/>
      <c r="D41" s="1110"/>
      <c r="E41" s="511"/>
      <c r="F41" s="1110"/>
      <c r="G41" s="197"/>
      <c r="H41" s="401"/>
      <c r="I41" s="677"/>
      <c r="J41" s="678"/>
      <c r="K41" s="1063"/>
      <c r="L41" s="1063"/>
      <c r="M41" s="488"/>
      <c r="N41" s="199"/>
      <c r="O41" s="199"/>
      <c r="P41" s="196"/>
      <c r="Q41" s="199"/>
      <c r="R41" s="199"/>
      <c r="S41" s="578"/>
      <c r="AA41" s="162">
        <f>IF(AE36,D33,"")</f>
      </c>
      <c r="AB41" s="1144"/>
      <c r="AC41" s="1001"/>
      <c r="AD41" s="1002"/>
      <c r="AE41" s="1000"/>
    </row>
    <row r="42" spans="1:31" s="184" customFormat="1" ht="15" customHeight="1">
      <c r="A42" s="1384"/>
      <c r="B42" s="1386"/>
      <c r="C42" s="1374"/>
      <c r="D42" s="495"/>
      <c r="E42" s="496"/>
      <c r="F42" s="497"/>
      <c r="G42" s="1541"/>
      <c r="H42" s="1418"/>
      <c r="I42" s="1542"/>
      <c r="J42" s="401"/>
      <c r="K42" s="400"/>
      <c r="L42" s="400"/>
      <c r="M42" s="488"/>
      <c r="N42" s="199"/>
      <c r="O42" s="199"/>
      <c r="P42" s="196"/>
      <c r="Q42" s="199"/>
      <c r="R42" s="199"/>
      <c r="S42" s="578"/>
      <c r="AA42" s="163">
        <v>4</v>
      </c>
      <c r="AB42" s="1144"/>
      <c r="AC42" s="1001"/>
      <c r="AD42" s="1002"/>
      <c r="AE42" s="1000"/>
    </row>
    <row r="43" spans="1:31" s="184" customFormat="1" ht="15" customHeight="1">
      <c r="A43" s="1385"/>
      <c r="B43" s="1387"/>
      <c r="C43" s="1375"/>
      <c r="D43" s="499"/>
      <c r="E43" s="500"/>
      <c r="F43" s="501"/>
      <c r="G43" s="1540"/>
      <c r="H43" s="1530"/>
      <c r="I43" s="1543"/>
      <c r="J43" s="401"/>
      <c r="K43" s="656"/>
      <c r="L43" s="656"/>
      <c r="M43" s="196"/>
      <c r="N43" s="199"/>
      <c r="O43" s="199"/>
      <c r="P43" s="196"/>
      <c r="Q43" s="199"/>
      <c r="R43" s="199"/>
      <c r="S43" s="522"/>
      <c r="AA43" s="156" t="s">
        <v>3</v>
      </c>
      <c r="AB43" s="1144">
        <v>5</v>
      </c>
      <c r="AC43" s="1001">
        <v>38</v>
      </c>
      <c r="AD43" s="1002">
        <v>7</v>
      </c>
      <c r="AE43" s="1000" t="b">
        <v>0</v>
      </c>
    </row>
    <row r="44" spans="1:31" s="184" customFormat="1" ht="15" customHeight="1">
      <c r="A44" s="1410"/>
      <c r="B44" s="1382"/>
      <c r="C44" s="1372"/>
      <c r="D44" s="502"/>
      <c r="E44" s="198"/>
      <c r="F44" s="503"/>
      <c r="G44" s="674"/>
      <c r="H44" s="1539"/>
      <c r="I44" s="1539"/>
      <c r="J44" s="504"/>
      <c r="K44" s="656"/>
      <c r="L44" s="656"/>
      <c r="M44" s="196"/>
      <c r="N44" s="199"/>
      <c r="O44" s="199"/>
      <c r="P44" s="196"/>
      <c r="Q44" s="199"/>
      <c r="R44" s="199"/>
      <c r="S44" s="580"/>
      <c r="AA44" s="157">
        <f>IF(AE43,D36,"")</f>
      </c>
      <c r="AB44" s="1144"/>
      <c r="AC44" s="1001"/>
      <c r="AD44" s="1002"/>
      <c r="AE44" s="1000"/>
    </row>
    <row r="45" spans="1:31" s="184" customFormat="1" ht="15" customHeight="1" thickBot="1">
      <c r="A45" s="1385"/>
      <c r="B45" s="1383"/>
      <c r="C45" s="1373"/>
      <c r="D45" s="406"/>
      <c r="E45" s="407"/>
      <c r="F45" s="505"/>
      <c r="G45" s="506"/>
      <c r="H45" s="401"/>
      <c r="I45" s="401"/>
      <c r="J45" s="401"/>
      <c r="K45" s="656"/>
      <c r="L45" s="656"/>
      <c r="M45" s="1528"/>
      <c r="N45" s="1418"/>
      <c r="O45" s="1418"/>
      <c r="P45" s="196"/>
      <c r="Q45" s="199"/>
      <c r="R45" s="199"/>
      <c r="S45" s="580"/>
      <c r="AA45" s="158">
        <f>IF(AE43,D37,"")</f>
      </c>
      <c r="AB45" s="1144"/>
      <c r="AC45" s="1001"/>
      <c r="AD45" s="1002"/>
      <c r="AE45" s="1000"/>
    </row>
    <row r="46" spans="1:31" s="184" customFormat="1" ht="15" customHeight="1">
      <c r="A46" s="1408"/>
      <c r="B46" s="1411"/>
      <c r="C46" s="1371"/>
      <c r="D46" s="1548"/>
      <c r="E46" s="676"/>
      <c r="F46" s="1548"/>
      <c r="G46" s="197"/>
      <c r="H46" s="401"/>
      <c r="I46" s="401"/>
      <c r="J46" s="401"/>
      <c r="K46" s="656"/>
      <c r="L46" s="656"/>
      <c r="M46" s="1529"/>
      <c r="N46" s="1530"/>
      <c r="O46" s="1530"/>
      <c r="P46" s="196"/>
      <c r="Q46" s="400"/>
      <c r="R46" s="400"/>
      <c r="S46" s="580"/>
      <c r="AA46" s="159" t="s">
        <v>2</v>
      </c>
      <c r="AB46" s="1144"/>
      <c r="AC46" s="1001"/>
      <c r="AD46" s="1002"/>
      <c r="AE46" s="1000"/>
    </row>
    <row r="47" spans="1:31" s="184" customFormat="1" ht="15" customHeight="1" thickBot="1">
      <c r="A47" s="1409"/>
      <c r="B47" s="1412"/>
      <c r="C47" s="1368"/>
      <c r="D47" s="1110"/>
      <c r="E47" s="511"/>
      <c r="F47" s="1110"/>
      <c r="G47" s="197"/>
      <c r="H47" s="504"/>
      <c r="I47" s="504"/>
      <c r="J47" s="504"/>
      <c r="K47" s="656"/>
      <c r="L47" s="656"/>
      <c r="M47" s="562"/>
      <c r="N47" s="1063"/>
      <c r="O47" s="1063"/>
      <c r="P47" s="400"/>
      <c r="Q47" s="400"/>
      <c r="R47" s="400"/>
      <c r="S47" s="522"/>
      <c r="AA47" s="160">
        <f>IF(AE43,D38,"")</f>
      </c>
      <c r="AB47" s="1144"/>
      <c r="AC47" s="1001"/>
      <c r="AD47" s="1002"/>
      <c r="AE47" s="1000"/>
    </row>
    <row r="48" spans="1:31" s="184" customFormat="1" ht="15" customHeight="1">
      <c r="A48" s="1384"/>
      <c r="B48" s="1386"/>
      <c r="C48" s="1374"/>
      <c r="D48" s="495"/>
      <c r="E48" s="496"/>
      <c r="F48" s="497"/>
      <c r="G48" s="1541"/>
      <c r="H48" s="1418"/>
      <c r="I48" s="1418"/>
      <c r="J48" s="364"/>
      <c r="K48" s="656"/>
      <c r="L48" s="656"/>
      <c r="M48" s="196"/>
      <c r="N48" s="199"/>
      <c r="O48" s="199"/>
      <c r="P48" s="199"/>
      <c r="Q48" s="199"/>
      <c r="R48" s="199"/>
      <c r="S48" s="578"/>
      <c r="AA48" s="162">
        <f>IF(AE43,D39,"")</f>
      </c>
      <c r="AB48" s="1144"/>
      <c r="AC48" s="1001"/>
      <c r="AD48" s="1002"/>
      <c r="AE48" s="1000"/>
    </row>
    <row r="49" spans="1:31" s="184" customFormat="1" ht="15" customHeight="1">
      <c r="A49" s="1385"/>
      <c r="B49" s="1387"/>
      <c r="C49" s="1375"/>
      <c r="D49" s="499"/>
      <c r="E49" s="500"/>
      <c r="F49" s="501"/>
      <c r="G49" s="1540"/>
      <c r="H49" s="1530"/>
      <c r="I49" s="1530"/>
      <c r="J49" s="401"/>
      <c r="K49" s="400"/>
      <c r="L49" s="400"/>
      <c r="M49" s="488"/>
      <c r="N49" s="199"/>
      <c r="O49" s="199"/>
      <c r="P49" s="199"/>
      <c r="Q49" s="199"/>
      <c r="R49" s="199"/>
      <c r="S49" s="578"/>
      <c r="AA49" s="163">
        <v>5</v>
      </c>
      <c r="AB49" s="1144"/>
      <c r="AC49" s="1001"/>
      <c r="AD49" s="1002"/>
      <c r="AE49" s="1000"/>
    </row>
    <row r="50" spans="1:31" s="184" customFormat="1" ht="15" customHeight="1">
      <c r="A50" s="1380"/>
      <c r="B50" s="1382"/>
      <c r="C50" s="1372"/>
      <c r="D50" s="502"/>
      <c r="E50" s="198"/>
      <c r="F50" s="503"/>
      <c r="G50" s="674"/>
      <c r="H50" s="1539"/>
      <c r="I50" s="1544"/>
      <c r="J50" s="504"/>
      <c r="K50" s="400"/>
      <c r="L50" s="400"/>
      <c r="M50" s="488"/>
      <c r="N50" s="199"/>
      <c r="O50" s="199"/>
      <c r="P50" s="199"/>
      <c r="Q50" s="199"/>
      <c r="R50" s="199"/>
      <c r="S50" s="578"/>
      <c r="AA50" s="156" t="s">
        <v>3</v>
      </c>
      <c r="AB50" s="1144">
        <v>6</v>
      </c>
      <c r="AC50" s="1001">
        <v>44</v>
      </c>
      <c r="AD50" s="1002">
        <v>7</v>
      </c>
      <c r="AE50" s="1000" t="b">
        <v>0</v>
      </c>
    </row>
    <row r="51" spans="1:31" s="184" customFormat="1" ht="15" customHeight="1" thickBot="1">
      <c r="A51" s="1381"/>
      <c r="B51" s="1383"/>
      <c r="C51" s="1373"/>
      <c r="D51" s="406"/>
      <c r="E51" s="407"/>
      <c r="F51" s="505"/>
      <c r="G51" s="197"/>
      <c r="H51" s="504"/>
      <c r="I51" s="675"/>
      <c r="J51" s="1523"/>
      <c r="K51" s="1524"/>
      <c r="L51" s="1524"/>
      <c r="M51" s="507"/>
      <c r="N51" s="199"/>
      <c r="O51" s="199"/>
      <c r="P51" s="199"/>
      <c r="Q51" s="199"/>
      <c r="R51" s="199"/>
      <c r="S51" s="578"/>
      <c r="AA51" s="157">
        <f>IF(AE50,D42,"")</f>
      </c>
      <c r="AB51" s="1144"/>
      <c r="AC51" s="1001"/>
      <c r="AD51" s="1002"/>
      <c r="AE51" s="1000"/>
    </row>
    <row r="52" spans="1:31" s="184" customFormat="1" ht="15" customHeight="1">
      <c r="A52" s="1408"/>
      <c r="B52" s="1411"/>
      <c r="C52" s="1371"/>
      <c r="D52" s="1548"/>
      <c r="E52" s="676"/>
      <c r="F52" s="1548"/>
      <c r="G52" s="197"/>
      <c r="H52" s="504"/>
      <c r="I52" s="675"/>
      <c r="J52" s="1526"/>
      <c r="K52" s="1527"/>
      <c r="L52" s="1527"/>
      <c r="M52" s="507"/>
      <c r="N52" s="199"/>
      <c r="O52" s="199"/>
      <c r="P52" s="199"/>
      <c r="Q52" s="199"/>
      <c r="R52" s="199"/>
      <c r="S52" s="578"/>
      <c r="AA52" s="158">
        <f>IF(AE50,D43,"")</f>
      </c>
      <c r="AB52" s="1144"/>
      <c r="AC52" s="1001"/>
      <c r="AD52" s="1002"/>
      <c r="AE52" s="1000"/>
    </row>
    <row r="53" spans="1:31" s="184" customFormat="1" ht="15" customHeight="1" thickBot="1">
      <c r="A53" s="1409"/>
      <c r="B53" s="1412"/>
      <c r="C53" s="1368"/>
      <c r="D53" s="1110"/>
      <c r="E53" s="511"/>
      <c r="F53" s="1110"/>
      <c r="G53" s="197"/>
      <c r="H53" s="401"/>
      <c r="I53" s="677"/>
      <c r="J53" s="678"/>
      <c r="K53" s="1525"/>
      <c r="L53" s="1525"/>
      <c r="M53" s="400"/>
      <c r="N53" s="400"/>
      <c r="O53" s="400"/>
      <c r="P53" s="400"/>
      <c r="Q53" s="199"/>
      <c r="R53" s="199"/>
      <c r="S53" s="578"/>
      <c r="AA53" s="159" t="s">
        <v>2</v>
      </c>
      <c r="AB53" s="1144"/>
      <c r="AC53" s="1001"/>
      <c r="AD53" s="1002"/>
      <c r="AE53" s="1000"/>
    </row>
    <row r="54" spans="1:31" s="184" customFormat="1" ht="15" customHeight="1">
      <c r="A54" s="1384"/>
      <c r="B54" s="1386"/>
      <c r="C54" s="1374"/>
      <c r="D54" s="495"/>
      <c r="E54" s="496"/>
      <c r="F54" s="497"/>
      <c r="G54" s="1541"/>
      <c r="H54" s="1418"/>
      <c r="I54" s="1542"/>
      <c r="J54" s="401"/>
      <c r="K54" s="656"/>
      <c r="L54" s="656"/>
      <c r="M54" s="400"/>
      <c r="N54" s="400"/>
      <c r="O54" s="400"/>
      <c r="P54" s="400"/>
      <c r="Q54" s="199"/>
      <c r="R54" s="199"/>
      <c r="S54" s="578"/>
      <c r="AA54" s="160">
        <f>IF(AE50,D44,"")</f>
      </c>
      <c r="AB54" s="1144"/>
      <c r="AC54" s="1001"/>
      <c r="AD54" s="1002"/>
      <c r="AE54" s="1000"/>
    </row>
    <row r="55" spans="1:31" s="184" customFormat="1" ht="15" customHeight="1">
      <c r="A55" s="1385"/>
      <c r="B55" s="1387"/>
      <c r="C55" s="1375"/>
      <c r="D55" s="499"/>
      <c r="E55" s="500"/>
      <c r="F55" s="501"/>
      <c r="G55" s="1540"/>
      <c r="H55" s="1530"/>
      <c r="I55" s="1543"/>
      <c r="J55" s="401"/>
      <c r="K55" s="656"/>
      <c r="L55" s="656"/>
      <c r="M55" s="199"/>
      <c r="N55" s="199"/>
      <c r="O55" s="199"/>
      <c r="P55" s="199"/>
      <c r="Q55" s="199"/>
      <c r="R55" s="199"/>
      <c r="S55" s="578"/>
      <c r="AA55" s="162">
        <f>IF(AE50,D45,"")</f>
      </c>
      <c r="AB55" s="1144"/>
      <c r="AC55" s="1001"/>
      <c r="AD55" s="1002"/>
      <c r="AE55" s="1000"/>
    </row>
    <row r="56" spans="1:31" s="184" customFormat="1" ht="15" customHeight="1">
      <c r="A56" s="1380"/>
      <c r="B56" s="1382"/>
      <c r="C56" s="1372"/>
      <c r="D56" s="502"/>
      <c r="E56" s="198"/>
      <c r="F56" s="503"/>
      <c r="G56" s="674"/>
      <c r="H56" s="1539"/>
      <c r="I56" s="1539"/>
      <c r="J56" s="368"/>
      <c r="K56" s="656"/>
      <c r="L56" s="656"/>
      <c r="M56" s="199"/>
      <c r="N56" s="199"/>
      <c r="O56" s="199"/>
      <c r="P56" s="199"/>
      <c r="Q56" s="199"/>
      <c r="R56" s="199"/>
      <c r="S56" s="578"/>
      <c r="AA56" s="163">
        <v>6</v>
      </c>
      <c r="AB56" s="1144"/>
      <c r="AC56" s="1001"/>
      <c r="AD56" s="1002"/>
      <c r="AE56" s="1000"/>
    </row>
    <row r="57" spans="1:31" s="184" customFormat="1" ht="15" customHeight="1" thickBot="1">
      <c r="A57" s="1381"/>
      <c r="B57" s="1383"/>
      <c r="C57" s="1373"/>
      <c r="D57" s="406"/>
      <c r="E57" s="407"/>
      <c r="F57" s="505"/>
      <c r="G57" s="506"/>
      <c r="H57" s="401"/>
      <c r="I57" s="401"/>
      <c r="J57" s="401"/>
      <c r="K57" s="400"/>
      <c r="L57" s="400"/>
      <c r="M57" s="400"/>
      <c r="N57" s="199"/>
      <c r="O57" s="199"/>
      <c r="P57" s="199"/>
      <c r="Q57" s="199"/>
      <c r="R57" s="199"/>
      <c r="S57" s="522"/>
      <c r="AA57" s="156" t="s">
        <v>3</v>
      </c>
      <c r="AB57" s="1144">
        <v>7</v>
      </c>
      <c r="AC57" s="1001">
        <v>50</v>
      </c>
      <c r="AD57" s="1002">
        <v>7</v>
      </c>
      <c r="AE57" s="1000" t="b">
        <v>0</v>
      </c>
    </row>
    <row r="58" spans="4:31" ht="18.75" customHeight="1">
      <c r="D58" s="512"/>
      <c r="E58" s="199"/>
      <c r="F58" s="199"/>
      <c r="G58" s="199"/>
      <c r="H58" s="401"/>
      <c r="I58" s="401"/>
      <c r="J58" s="401"/>
      <c r="K58" s="563"/>
      <c r="L58" s="679"/>
      <c r="M58" s="1536"/>
      <c r="N58" s="1537"/>
      <c r="O58" s="1537"/>
      <c r="P58" s="1537"/>
      <c r="Q58" s="1538"/>
      <c r="R58" s="680"/>
      <c r="S58" s="205"/>
      <c r="AA58" s="157">
        <f>IF(AE57,D48,"")</f>
      </c>
      <c r="AB58" s="1144"/>
      <c r="AC58" s="1001"/>
      <c r="AD58" s="1002"/>
      <c r="AE58" s="1000"/>
    </row>
    <row r="59" spans="4:31" ht="15">
      <c r="D59" s="1418"/>
      <c r="E59" s="1418"/>
      <c r="F59" s="1418"/>
      <c r="G59" s="197"/>
      <c r="H59" s="401"/>
      <c r="I59" s="401"/>
      <c r="J59" s="401"/>
      <c r="K59" s="563"/>
      <c r="L59" s="1333"/>
      <c r="M59" s="1516"/>
      <c r="N59" s="1517"/>
      <c r="O59" s="1517"/>
      <c r="P59" s="1517"/>
      <c r="Q59" s="1518"/>
      <c r="R59" s="1545"/>
      <c r="S59" s="205"/>
      <c r="AA59" s="158">
        <f>IF(AE57,D49,"")</f>
      </c>
      <c r="AB59" s="1144"/>
      <c r="AC59" s="1001"/>
      <c r="AD59" s="1002"/>
      <c r="AE59" s="1000"/>
    </row>
    <row r="60" spans="2:31" ht="12.75">
      <c r="B60" s="323"/>
      <c r="C60" s="369"/>
      <c r="D60" s="1530"/>
      <c r="E60" s="1530"/>
      <c r="F60" s="1530"/>
      <c r="G60" s="335"/>
      <c r="H60" s="1418"/>
      <c r="I60" s="1418"/>
      <c r="J60" s="199"/>
      <c r="K60" s="660"/>
      <c r="L60" s="1334"/>
      <c r="M60" s="1520"/>
      <c r="N60" s="1521"/>
      <c r="O60" s="1521"/>
      <c r="P60" s="1521"/>
      <c r="Q60" s="1522"/>
      <c r="R60" s="1546"/>
      <c r="S60" s="205"/>
      <c r="AA60" s="159" t="s">
        <v>2</v>
      </c>
      <c r="AB60" s="1144"/>
      <c r="AC60" s="1001"/>
      <c r="AD60" s="1002"/>
      <c r="AE60" s="1000"/>
    </row>
    <row r="61" spans="2:31" ht="15">
      <c r="B61" s="192"/>
      <c r="C61" s="208"/>
      <c r="D61" s="199"/>
      <c r="E61" s="199"/>
      <c r="F61" s="199"/>
      <c r="G61" s="1528"/>
      <c r="H61" s="1418"/>
      <c r="I61" s="1418"/>
      <c r="J61" s="327"/>
      <c r="K61" s="584"/>
      <c r="L61" s="1333"/>
      <c r="M61" s="1516"/>
      <c r="N61" s="1517"/>
      <c r="O61" s="1517"/>
      <c r="P61" s="1517"/>
      <c r="Q61" s="1518"/>
      <c r="R61" s="1545"/>
      <c r="S61" s="205"/>
      <c r="AA61" s="160">
        <f>IF(AE57,D50,"")</f>
      </c>
      <c r="AB61" s="1144"/>
      <c r="AC61" s="1001"/>
      <c r="AD61" s="1002"/>
      <c r="AE61" s="1000"/>
    </row>
    <row r="62" spans="4:31" ht="15">
      <c r="D62" s="206"/>
      <c r="E62" s="206"/>
      <c r="F62" s="206"/>
      <c r="G62" s="1529"/>
      <c r="H62" s="1530"/>
      <c r="I62" s="1530"/>
      <c r="J62" s="327"/>
      <c r="K62" s="681"/>
      <c r="L62" s="1334"/>
      <c r="M62" s="1520"/>
      <c r="N62" s="1521"/>
      <c r="O62" s="1521"/>
      <c r="P62" s="1521"/>
      <c r="Q62" s="1522"/>
      <c r="R62" s="1546"/>
      <c r="S62" s="205"/>
      <c r="AA62" s="162">
        <f>IF(AE57,D51,"")</f>
      </c>
      <c r="AB62" s="1144"/>
      <c r="AC62" s="1001"/>
      <c r="AD62" s="1002"/>
      <c r="AE62" s="1000"/>
    </row>
    <row r="63" spans="4:31" ht="12.75">
      <c r="D63" s="1509"/>
      <c r="E63" s="1509"/>
      <c r="F63" s="1510"/>
      <c r="G63" s="682"/>
      <c r="H63" s="1550"/>
      <c r="I63" s="1550"/>
      <c r="J63" s="328"/>
      <c r="K63" s="681"/>
      <c r="L63" s="1333"/>
      <c r="M63" s="1516"/>
      <c r="N63" s="1517"/>
      <c r="O63" s="1517"/>
      <c r="P63" s="1517"/>
      <c r="Q63" s="1518"/>
      <c r="R63" s="1545"/>
      <c r="S63" s="205"/>
      <c r="AA63" s="163">
        <v>7</v>
      </c>
      <c r="AB63" s="1144"/>
      <c r="AC63" s="1001"/>
      <c r="AD63" s="1002"/>
      <c r="AE63" s="1000"/>
    </row>
    <row r="64" spans="1:31" ht="12.75">
      <c r="A64" s="185"/>
      <c r="D64" s="1511"/>
      <c r="E64" s="1511"/>
      <c r="F64" s="1512"/>
      <c r="G64" s="370"/>
      <c r="H64" s="655"/>
      <c r="I64" s="654"/>
      <c r="J64" s="654"/>
      <c r="K64" s="563"/>
      <c r="L64" s="1334"/>
      <c r="M64" s="1520"/>
      <c r="N64" s="1521"/>
      <c r="O64" s="1521"/>
      <c r="P64" s="1521"/>
      <c r="Q64" s="1522"/>
      <c r="R64" s="1546"/>
      <c r="S64" s="205"/>
      <c r="AA64" s="156" t="s">
        <v>3</v>
      </c>
      <c r="AB64" s="1144">
        <v>8</v>
      </c>
      <c r="AC64" s="1001">
        <v>56</v>
      </c>
      <c r="AD64" s="1002">
        <v>7</v>
      </c>
      <c r="AE64" s="1000" t="b">
        <v>0</v>
      </c>
    </row>
    <row r="65" spans="1:31" ht="15">
      <c r="A65" s="185"/>
      <c r="D65" s="331"/>
      <c r="E65" s="331"/>
      <c r="F65" s="331"/>
      <c r="G65" s="331"/>
      <c r="H65" s="655"/>
      <c r="I65" s="654"/>
      <c r="J65" s="654"/>
      <c r="K65" s="563"/>
      <c r="L65" s="1333"/>
      <c r="M65" s="1516"/>
      <c r="N65" s="1517"/>
      <c r="O65" s="1517"/>
      <c r="P65" s="1517"/>
      <c r="Q65" s="1518"/>
      <c r="R65" s="1545"/>
      <c r="S65" s="205"/>
      <c r="AA65" s="157">
        <f>IF(AE64,D54,"")</f>
      </c>
      <c r="AB65" s="1144"/>
      <c r="AC65" s="1001"/>
      <c r="AD65" s="1002"/>
      <c r="AE65" s="1000"/>
    </row>
    <row r="66" spans="4:31" ht="15.75" thickBot="1">
      <c r="D66" s="334"/>
      <c r="E66" s="334"/>
      <c r="F66" s="334"/>
      <c r="G66" s="334"/>
      <c r="H66" s="656"/>
      <c r="I66" s="657"/>
      <c r="J66" s="657"/>
      <c r="K66" s="584"/>
      <c r="L66" s="1519"/>
      <c r="M66" s="1513"/>
      <c r="N66" s="1514"/>
      <c r="O66" s="1514"/>
      <c r="P66" s="1514"/>
      <c r="Q66" s="1515"/>
      <c r="R66" s="1547"/>
      <c r="S66" s="205"/>
      <c r="AA66" s="158">
        <f>IF(AE64,D55,"")</f>
      </c>
      <c r="AB66" s="1144"/>
      <c r="AC66" s="1001"/>
      <c r="AD66" s="1002"/>
      <c r="AE66" s="1000"/>
    </row>
    <row r="67" spans="1:31" ht="9.75" customHeight="1">
      <c r="A67" s="185"/>
      <c r="C67" s="171"/>
      <c r="D67" s="561"/>
      <c r="E67" s="561"/>
      <c r="F67" s="1365"/>
      <c r="G67" s="1365"/>
      <c r="H67" s="1365"/>
      <c r="I67" s="1365"/>
      <c r="J67" s="331"/>
      <c r="K67" s="584"/>
      <c r="L67" s="563"/>
      <c r="M67" s="563"/>
      <c r="N67" s="563"/>
      <c r="O67" s="563"/>
      <c r="P67" s="563"/>
      <c r="Q67" s="584"/>
      <c r="R67" s="563"/>
      <c r="S67" s="205"/>
      <c r="AA67" s="159" t="s">
        <v>2</v>
      </c>
      <c r="AB67" s="1144"/>
      <c r="AC67" s="1001"/>
      <c r="AD67" s="1002"/>
      <c r="AE67" s="1000"/>
    </row>
    <row r="68" spans="3:31" ht="9.75" customHeight="1">
      <c r="C68" s="171"/>
      <c r="D68" s="683"/>
      <c r="E68" s="683"/>
      <c r="F68" s="1082"/>
      <c r="G68" s="1082"/>
      <c r="H68" s="1082"/>
      <c r="I68" s="1082"/>
      <c r="J68" s="551"/>
      <c r="K68" s="563"/>
      <c r="L68" s="205"/>
      <c r="M68" s="205"/>
      <c r="N68" s="205"/>
      <c r="O68" s="205"/>
      <c r="P68" s="205"/>
      <c r="Q68" s="200"/>
      <c r="R68" s="205"/>
      <c r="S68" s="205"/>
      <c r="AA68" s="160">
        <f>IF(AE64,D56,"")</f>
      </c>
      <c r="AB68" s="1144"/>
      <c r="AC68" s="1001"/>
      <c r="AD68" s="1002"/>
      <c r="AE68" s="1000"/>
    </row>
    <row r="69" spans="3:31" ht="9.75" customHeight="1">
      <c r="C69" s="171"/>
      <c r="D69" s="683"/>
      <c r="E69" s="683"/>
      <c r="F69" s="1508"/>
      <c r="G69" s="1508"/>
      <c r="H69" s="1508"/>
      <c r="I69" s="1508"/>
      <c r="J69" s="551"/>
      <c r="K69" s="205"/>
      <c r="L69" s="205"/>
      <c r="M69" s="205"/>
      <c r="N69" s="205"/>
      <c r="O69" s="205"/>
      <c r="P69" s="205"/>
      <c r="Q69" s="200"/>
      <c r="R69" s="205"/>
      <c r="S69" s="205"/>
      <c r="AA69" s="162">
        <f>IF(AE64,D57,"")</f>
      </c>
      <c r="AB69" s="1144"/>
      <c r="AC69" s="1001"/>
      <c r="AD69" s="1002"/>
      <c r="AE69" s="1000"/>
    </row>
    <row r="70" spans="1:31" ht="12.75">
      <c r="A70" s="185"/>
      <c r="C70" s="171"/>
      <c r="D70" s="561"/>
      <c r="E70" s="561"/>
      <c r="F70" s="1365"/>
      <c r="G70" s="1365"/>
      <c r="H70" s="1365"/>
      <c r="I70" s="1365"/>
      <c r="J70" s="331"/>
      <c r="K70" s="205"/>
      <c r="L70" s="205"/>
      <c r="M70" s="205"/>
      <c r="N70" s="205"/>
      <c r="O70" s="205"/>
      <c r="P70" s="205"/>
      <c r="Q70" s="200"/>
      <c r="R70" s="205"/>
      <c r="S70" s="205"/>
      <c r="AA70" s="132">
        <v>8</v>
      </c>
      <c r="AB70" s="1144"/>
      <c r="AC70" s="1001"/>
      <c r="AD70" s="1002"/>
      <c r="AE70" s="1000"/>
    </row>
    <row r="71" spans="3:31" ht="12.75">
      <c r="C71" s="171"/>
      <c r="D71" s="683"/>
      <c r="E71" s="683"/>
      <c r="F71" s="1082"/>
      <c r="G71" s="1082"/>
      <c r="H71" s="1082"/>
      <c r="I71" s="1082"/>
      <c r="J71" s="551"/>
      <c r="K71" s="205"/>
      <c r="L71" s="205"/>
      <c r="M71" s="205"/>
      <c r="N71" s="205"/>
      <c r="O71" s="205"/>
      <c r="P71" s="205"/>
      <c r="Q71" s="200"/>
      <c r="R71" s="205"/>
      <c r="S71" s="205"/>
      <c r="AA71" s="128" t="s">
        <v>72</v>
      </c>
      <c r="AB71" s="1144">
        <v>9</v>
      </c>
      <c r="AC71" s="1001">
        <v>17</v>
      </c>
      <c r="AD71" s="1002">
        <v>10</v>
      </c>
      <c r="AE71" s="1000" t="b">
        <v>0</v>
      </c>
    </row>
    <row r="72" spans="4:31" ht="15">
      <c r="D72" s="205"/>
      <c r="E72" s="205"/>
      <c r="F72" s="205"/>
      <c r="G72" s="205"/>
      <c r="H72" s="205"/>
      <c r="I72" s="205"/>
      <c r="J72" s="205"/>
      <c r="K72" s="205"/>
      <c r="L72" s="205"/>
      <c r="M72" s="205"/>
      <c r="N72" s="205"/>
      <c r="O72" s="205"/>
      <c r="P72" s="205"/>
      <c r="Q72" s="200"/>
      <c r="R72" s="205"/>
      <c r="S72" s="205"/>
      <c r="AA72" s="157">
        <f>IF(AE71,G12,"")</f>
      </c>
      <c r="AB72" s="1144"/>
      <c r="AC72" s="1001"/>
      <c r="AD72" s="1002"/>
      <c r="AE72" s="1000"/>
    </row>
    <row r="73" spans="4:31" ht="15">
      <c r="D73" s="205"/>
      <c r="E73" s="205"/>
      <c r="F73" s="205"/>
      <c r="G73" s="205"/>
      <c r="H73" s="205"/>
      <c r="I73" s="205"/>
      <c r="J73" s="205"/>
      <c r="K73" s="205"/>
      <c r="L73" s="205"/>
      <c r="M73" s="205"/>
      <c r="N73" s="205"/>
      <c r="O73" s="205"/>
      <c r="P73" s="205"/>
      <c r="Q73" s="200"/>
      <c r="R73" s="205"/>
      <c r="S73" s="205"/>
      <c r="AA73" s="158">
        <f>IF(AE71,G13,"")</f>
      </c>
      <c r="AB73" s="1144"/>
      <c r="AC73" s="1001"/>
      <c r="AD73" s="1002"/>
      <c r="AE73" s="1000"/>
    </row>
    <row r="74" spans="4:31" ht="12.75">
      <c r="D74" s="205"/>
      <c r="E74" s="205"/>
      <c r="F74" s="205"/>
      <c r="G74" s="205"/>
      <c r="H74" s="205"/>
      <c r="I74" s="205"/>
      <c r="J74" s="205"/>
      <c r="K74" s="205"/>
      <c r="L74" s="205"/>
      <c r="M74" s="205"/>
      <c r="N74" s="205"/>
      <c r="O74" s="205"/>
      <c r="P74" s="205"/>
      <c r="Q74" s="200"/>
      <c r="R74" s="205"/>
      <c r="S74" s="205"/>
      <c r="AA74" s="159" t="s">
        <v>2</v>
      </c>
      <c r="AB74" s="1144"/>
      <c r="AC74" s="1001"/>
      <c r="AD74" s="1002"/>
      <c r="AE74" s="1000"/>
    </row>
    <row r="75" spans="4:31" ht="15">
      <c r="D75" s="205"/>
      <c r="E75" s="205"/>
      <c r="F75" s="205"/>
      <c r="G75" s="205"/>
      <c r="H75" s="205"/>
      <c r="I75" s="205"/>
      <c r="J75" s="205"/>
      <c r="K75" s="205"/>
      <c r="L75" s="205"/>
      <c r="M75" s="205"/>
      <c r="N75" s="205"/>
      <c r="O75" s="205"/>
      <c r="P75" s="205"/>
      <c r="Q75" s="200"/>
      <c r="R75" s="205"/>
      <c r="S75" s="205"/>
      <c r="AA75" s="160">
        <f>IF(AE71,G18,"")</f>
      </c>
      <c r="AB75" s="1144"/>
      <c r="AC75" s="1001"/>
      <c r="AD75" s="1002"/>
      <c r="AE75" s="1000"/>
    </row>
    <row r="76" spans="4:31" ht="15">
      <c r="D76" s="205"/>
      <c r="E76" s="205"/>
      <c r="F76" s="205"/>
      <c r="G76" s="205"/>
      <c r="H76" s="205"/>
      <c r="I76" s="205"/>
      <c r="J76" s="205"/>
      <c r="K76" s="205"/>
      <c r="L76" s="205"/>
      <c r="M76" s="205"/>
      <c r="N76" s="205"/>
      <c r="O76" s="205"/>
      <c r="P76" s="205"/>
      <c r="Q76" s="200"/>
      <c r="R76" s="205"/>
      <c r="S76" s="205"/>
      <c r="AA76" s="162">
        <f>IF(AE71,G19,"")</f>
      </c>
      <c r="AB76" s="1144"/>
      <c r="AC76" s="1001"/>
      <c r="AD76" s="1002"/>
      <c r="AE76" s="1000"/>
    </row>
    <row r="77" spans="4:31" ht="12.75">
      <c r="D77" s="205"/>
      <c r="E77" s="205"/>
      <c r="F77" s="205"/>
      <c r="G77" s="205"/>
      <c r="H77" s="205"/>
      <c r="I77" s="205"/>
      <c r="J77" s="205"/>
      <c r="K77" s="205"/>
      <c r="L77" s="205"/>
      <c r="M77" s="205"/>
      <c r="N77" s="205"/>
      <c r="O77" s="205"/>
      <c r="P77" s="205"/>
      <c r="Q77" s="200"/>
      <c r="R77" s="205"/>
      <c r="S77" s="205"/>
      <c r="AA77" s="132">
        <v>1</v>
      </c>
      <c r="AB77" s="1144"/>
      <c r="AC77" s="1001"/>
      <c r="AD77" s="1002"/>
      <c r="AE77" s="1000"/>
    </row>
    <row r="78" spans="4:31" ht="12.75">
      <c r="D78" s="205"/>
      <c r="E78" s="205"/>
      <c r="F78" s="205"/>
      <c r="G78" s="205"/>
      <c r="H78" s="205"/>
      <c r="I78" s="205"/>
      <c r="J78" s="205"/>
      <c r="K78" s="205"/>
      <c r="L78" s="205"/>
      <c r="M78" s="205"/>
      <c r="N78" s="205"/>
      <c r="O78" s="205"/>
      <c r="P78" s="205"/>
      <c r="Q78" s="200"/>
      <c r="R78" s="205"/>
      <c r="S78" s="205"/>
      <c r="AA78" s="128" t="s">
        <v>3</v>
      </c>
      <c r="AB78" s="1144">
        <v>10</v>
      </c>
      <c r="AC78" s="1001">
        <v>29</v>
      </c>
      <c r="AD78" s="1002">
        <v>10</v>
      </c>
      <c r="AE78" s="1000" t="b">
        <v>0</v>
      </c>
    </row>
    <row r="79" spans="4:31" ht="15">
      <c r="D79" s="205"/>
      <c r="E79" s="205"/>
      <c r="F79" s="205"/>
      <c r="G79" s="205"/>
      <c r="H79" s="205"/>
      <c r="I79" s="205"/>
      <c r="J79" s="205"/>
      <c r="K79" s="205"/>
      <c r="L79" s="205"/>
      <c r="M79" s="205"/>
      <c r="N79" s="205"/>
      <c r="O79" s="205"/>
      <c r="P79" s="205"/>
      <c r="Q79" s="200"/>
      <c r="R79" s="205"/>
      <c r="S79" s="205"/>
      <c r="AA79" s="157">
        <f>IF(AE78,G24,"")</f>
      </c>
      <c r="AB79" s="1144"/>
      <c r="AC79" s="1001"/>
      <c r="AD79" s="1002"/>
      <c r="AE79" s="1000"/>
    </row>
    <row r="80" spans="4:31" ht="15">
      <c r="D80" s="205"/>
      <c r="E80" s="205"/>
      <c r="F80" s="205"/>
      <c r="G80" s="205"/>
      <c r="H80" s="205"/>
      <c r="I80" s="205"/>
      <c r="J80" s="205"/>
      <c r="K80" s="205"/>
      <c r="L80" s="205"/>
      <c r="M80" s="205"/>
      <c r="N80" s="205"/>
      <c r="O80" s="205"/>
      <c r="P80" s="205"/>
      <c r="Q80" s="200"/>
      <c r="R80" s="205"/>
      <c r="S80" s="205"/>
      <c r="AA80" s="158">
        <f>IF(AE78,G25,"")</f>
      </c>
      <c r="AB80" s="1144"/>
      <c r="AC80" s="1001"/>
      <c r="AD80" s="1002"/>
      <c r="AE80" s="1000"/>
    </row>
    <row r="81" spans="4:31" ht="12.75">
      <c r="D81" s="205"/>
      <c r="E81" s="205"/>
      <c r="F81" s="205"/>
      <c r="G81" s="205"/>
      <c r="H81" s="205"/>
      <c r="I81" s="205"/>
      <c r="J81" s="205"/>
      <c r="K81" s="205"/>
      <c r="L81" s="205"/>
      <c r="M81" s="205"/>
      <c r="N81" s="205"/>
      <c r="O81" s="205"/>
      <c r="P81" s="205"/>
      <c r="Q81" s="200"/>
      <c r="R81" s="205"/>
      <c r="S81" s="205"/>
      <c r="AA81" s="159" t="s">
        <v>2</v>
      </c>
      <c r="AB81" s="1144"/>
      <c r="AC81" s="1001"/>
      <c r="AD81" s="1002"/>
      <c r="AE81" s="1000"/>
    </row>
    <row r="82" spans="4:31" ht="15">
      <c r="D82" s="205"/>
      <c r="E82" s="205"/>
      <c r="F82" s="205"/>
      <c r="G82" s="205"/>
      <c r="H82" s="205"/>
      <c r="I82" s="205"/>
      <c r="J82" s="205"/>
      <c r="K82" s="205"/>
      <c r="L82" s="205"/>
      <c r="M82" s="205"/>
      <c r="N82" s="205"/>
      <c r="O82" s="205"/>
      <c r="P82" s="205"/>
      <c r="Q82" s="200"/>
      <c r="R82" s="205"/>
      <c r="S82" s="205"/>
      <c r="AA82" s="160">
        <f>IF(AE78,G30,"")</f>
      </c>
      <c r="AB82" s="1144"/>
      <c r="AC82" s="1001"/>
      <c r="AD82" s="1002"/>
      <c r="AE82" s="1000"/>
    </row>
    <row r="83" spans="4:31" ht="15">
      <c r="D83" s="205"/>
      <c r="E83" s="205"/>
      <c r="F83" s="205"/>
      <c r="G83" s="205"/>
      <c r="H83" s="205"/>
      <c r="I83" s="205"/>
      <c r="J83" s="205"/>
      <c r="K83" s="205"/>
      <c r="L83" s="205"/>
      <c r="M83" s="205"/>
      <c r="N83" s="205"/>
      <c r="O83" s="205"/>
      <c r="P83" s="205"/>
      <c r="Q83" s="200"/>
      <c r="R83" s="205"/>
      <c r="S83" s="205"/>
      <c r="AA83" s="162">
        <f>IF(AE78,G31,"")</f>
      </c>
      <c r="AB83" s="1144"/>
      <c r="AC83" s="1001"/>
      <c r="AD83" s="1002"/>
      <c r="AE83" s="1000"/>
    </row>
    <row r="84" spans="4:31" ht="12.75">
      <c r="D84" s="205"/>
      <c r="E84" s="205"/>
      <c r="F84" s="205"/>
      <c r="G84" s="205"/>
      <c r="H84" s="205"/>
      <c r="I84" s="205"/>
      <c r="J84" s="205"/>
      <c r="K84" s="205"/>
      <c r="L84" s="205"/>
      <c r="M84" s="205"/>
      <c r="N84" s="205"/>
      <c r="O84" s="205"/>
      <c r="P84" s="205"/>
      <c r="Q84" s="200"/>
      <c r="R84" s="205"/>
      <c r="S84" s="205"/>
      <c r="AA84" s="132">
        <v>2</v>
      </c>
      <c r="AB84" s="1144"/>
      <c r="AC84" s="1001"/>
      <c r="AD84" s="1002"/>
      <c r="AE84" s="1000"/>
    </row>
    <row r="85" spans="4:31" ht="12.75">
      <c r="D85" s="171"/>
      <c r="E85" s="171"/>
      <c r="F85" s="171"/>
      <c r="M85" s="171"/>
      <c r="N85" s="171"/>
      <c r="O85" s="171"/>
      <c r="P85" s="171"/>
      <c r="Q85" s="192"/>
      <c r="R85" s="171"/>
      <c r="AA85" s="128" t="s">
        <v>3</v>
      </c>
      <c r="AB85" s="1144">
        <v>11</v>
      </c>
      <c r="AC85" s="1001">
        <v>41</v>
      </c>
      <c r="AD85" s="1002">
        <v>10</v>
      </c>
      <c r="AE85" s="1000" t="b">
        <v>0</v>
      </c>
    </row>
    <row r="86" spans="4:31" ht="15">
      <c r="D86" s="171"/>
      <c r="E86" s="171"/>
      <c r="F86" s="171"/>
      <c r="M86" s="171"/>
      <c r="N86" s="171"/>
      <c r="O86" s="171"/>
      <c r="P86" s="171"/>
      <c r="Q86" s="192"/>
      <c r="R86" s="171"/>
      <c r="AA86" s="157">
        <f>IF(AE85,G36,"")</f>
      </c>
      <c r="AB86" s="1144"/>
      <c r="AC86" s="1001"/>
      <c r="AD86" s="1002"/>
      <c r="AE86" s="1000"/>
    </row>
    <row r="87" spans="4:31" ht="15">
      <c r="D87" s="171"/>
      <c r="E87" s="171"/>
      <c r="F87" s="171"/>
      <c r="M87" s="171"/>
      <c r="N87" s="171"/>
      <c r="O87" s="171"/>
      <c r="P87" s="171"/>
      <c r="Q87" s="192"/>
      <c r="R87" s="171"/>
      <c r="AA87" s="158">
        <f>IF(AE85,G37,"")</f>
      </c>
      <c r="AB87" s="1144"/>
      <c r="AC87" s="1001"/>
      <c r="AD87" s="1002"/>
      <c r="AE87" s="1000"/>
    </row>
    <row r="88" spans="4:31" ht="12.75">
      <c r="D88" s="171"/>
      <c r="E88" s="171"/>
      <c r="F88" s="171"/>
      <c r="M88" s="171"/>
      <c r="N88" s="171"/>
      <c r="O88" s="171"/>
      <c r="P88" s="171"/>
      <c r="Q88" s="192"/>
      <c r="R88" s="171"/>
      <c r="AA88" s="159" t="s">
        <v>2</v>
      </c>
      <c r="AB88" s="1144"/>
      <c r="AC88" s="1001"/>
      <c r="AD88" s="1002"/>
      <c r="AE88" s="1000"/>
    </row>
    <row r="89" spans="4:31" ht="15">
      <c r="D89" s="171"/>
      <c r="E89" s="171"/>
      <c r="F89" s="171"/>
      <c r="M89" s="171"/>
      <c r="N89" s="171"/>
      <c r="O89" s="171"/>
      <c r="P89" s="171"/>
      <c r="Q89" s="192"/>
      <c r="R89" s="171"/>
      <c r="AA89" s="160">
        <f>IF(AE85,G42,"")</f>
      </c>
      <c r="AB89" s="1144"/>
      <c r="AC89" s="1001"/>
      <c r="AD89" s="1002"/>
      <c r="AE89" s="1000"/>
    </row>
    <row r="90" spans="4:31" ht="15">
      <c r="D90" s="171"/>
      <c r="E90" s="171"/>
      <c r="F90" s="171"/>
      <c r="M90" s="171"/>
      <c r="N90" s="171"/>
      <c r="O90" s="171"/>
      <c r="P90" s="171"/>
      <c r="Q90" s="192"/>
      <c r="R90" s="171"/>
      <c r="AA90" s="162">
        <f>IF(AE85,G43,"")</f>
      </c>
      <c r="AB90" s="1144"/>
      <c r="AC90" s="1001"/>
      <c r="AD90" s="1002"/>
      <c r="AE90" s="1000"/>
    </row>
    <row r="91" spans="4:31" ht="12.75">
      <c r="D91" s="171"/>
      <c r="E91" s="171"/>
      <c r="F91" s="171"/>
      <c r="M91" s="171"/>
      <c r="N91" s="171"/>
      <c r="O91" s="171"/>
      <c r="P91" s="171"/>
      <c r="Q91" s="192"/>
      <c r="R91" s="171"/>
      <c r="AA91" s="132">
        <v>3</v>
      </c>
      <c r="AB91" s="1144"/>
      <c r="AC91" s="1001"/>
      <c r="AD91" s="1002"/>
      <c r="AE91" s="1000"/>
    </row>
    <row r="92" spans="4:31" ht="12.75">
      <c r="D92" s="171"/>
      <c r="E92" s="171"/>
      <c r="F92" s="171"/>
      <c r="M92" s="171"/>
      <c r="N92" s="171"/>
      <c r="O92" s="171"/>
      <c r="P92" s="171"/>
      <c r="Q92" s="192"/>
      <c r="R92" s="171"/>
      <c r="AA92" s="128" t="s">
        <v>3</v>
      </c>
      <c r="AB92" s="1144">
        <v>12</v>
      </c>
      <c r="AC92" s="1001">
        <v>53</v>
      </c>
      <c r="AD92" s="1002">
        <v>10</v>
      </c>
      <c r="AE92" s="1000" t="b">
        <v>0</v>
      </c>
    </row>
    <row r="93" spans="4:31" ht="15">
      <c r="D93" s="171"/>
      <c r="E93" s="171"/>
      <c r="F93" s="171"/>
      <c r="M93" s="171"/>
      <c r="N93" s="171"/>
      <c r="O93" s="171"/>
      <c r="P93" s="171"/>
      <c r="Q93" s="192"/>
      <c r="R93" s="171"/>
      <c r="AA93" s="157">
        <f>IF(AE92,G48,"")</f>
      </c>
      <c r="AB93" s="1144"/>
      <c r="AC93" s="1001"/>
      <c r="AD93" s="1002"/>
      <c r="AE93" s="1000"/>
    </row>
    <row r="94" spans="4:31" ht="15">
      <c r="D94" s="171"/>
      <c r="E94" s="171"/>
      <c r="F94" s="171"/>
      <c r="M94" s="171"/>
      <c r="N94" s="171"/>
      <c r="O94" s="171"/>
      <c r="P94" s="171"/>
      <c r="Q94" s="192"/>
      <c r="R94" s="171"/>
      <c r="AA94" s="158">
        <f>IF(AE92,G49,"")</f>
      </c>
      <c r="AB94" s="1144"/>
      <c r="AC94" s="1001"/>
      <c r="AD94" s="1002"/>
      <c r="AE94" s="1000"/>
    </row>
    <row r="95" spans="4:31" ht="12.75">
      <c r="D95" s="171"/>
      <c r="E95" s="171"/>
      <c r="F95" s="171"/>
      <c r="M95" s="171"/>
      <c r="N95" s="171"/>
      <c r="O95" s="171"/>
      <c r="P95" s="171"/>
      <c r="Q95" s="192"/>
      <c r="R95" s="171"/>
      <c r="AA95" s="159" t="s">
        <v>2</v>
      </c>
      <c r="AB95" s="1144"/>
      <c r="AC95" s="1001"/>
      <c r="AD95" s="1002"/>
      <c r="AE95" s="1000"/>
    </row>
    <row r="96" spans="4:31" ht="15">
      <c r="D96" s="171"/>
      <c r="E96" s="171"/>
      <c r="F96" s="171"/>
      <c r="M96" s="171"/>
      <c r="N96" s="171"/>
      <c r="O96" s="171"/>
      <c r="P96" s="171"/>
      <c r="Q96" s="192"/>
      <c r="R96" s="171"/>
      <c r="AA96" s="160">
        <f>IF(AE92,G54,"")</f>
      </c>
      <c r="AB96" s="1144"/>
      <c r="AC96" s="1001"/>
      <c r="AD96" s="1002"/>
      <c r="AE96" s="1000"/>
    </row>
    <row r="97" spans="4:31" ht="15">
      <c r="D97" s="171"/>
      <c r="E97" s="171"/>
      <c r="F97" s="171"/>
      <c r="M97" s="171"/>
      <c r="N97" s="171"/>
      <c r="O97" s="171"/>
      <c r="P97" s="171"/>
      <c r="Q97" s="192"/>
      <c r="R97" s="171"/>
      <c r="AA97" s="162">
        <f>IF(AE92,G55,"")</f>
      </c>
      <c r="AB97" s="1144"/>
      <c r="AC97" s="1001"/>
      <c r="AD97" s="1002"/>
      <c r="AE97" s="1000"/>
    </row>
    <row r="98" spans="4:31" ht="12.75">
      <c r="D98" s="171"/>
      <c r="E98" s="171"/>
      <c r="F98" s="171"/>
      <c r="M98" s="171"/>
      <c r="N98" s="171"/>
      <c r="O98" s="171"/>
      <c r="P98" s="171"/>
      <c r="Q98" s="192"/>
      <c r="R98" s="171"/>
      <c r="AA98" s="132">
        <v>4</v>
      </c>
      <c r="AB98" s="1144"/>
      <c r="AC98" s="1001"/>
      <c r="AD98" s="1002"/>
      <c r="AE98" s="1000"/>
    </row>
    <row r="99" spans="4:31" ht="12.75">
      <c r="D99" s="171"/>
      <c r="E99" s="171"/>
      <c r="F99" s="171"/>
      <c r="M99" s="171"/>
      <c r="N99" s="171"/>
      <c r="O99" s="171"/>
      <c r="P99" s="171"/>
      <c r="Q99" s="192"/>
      <c r="R99" s="171"/>
      <c r="AA99" s="128" t="s">
        <v>77</v>
      </c>
      <c r="AB99" s="1144">
        <v>13</v>
      </c>
      <c r="AC99" s="1001">
        <v>23</v>
      </c>
      <c r="AD99" s="1002">
        <v>13</v>
      </c>
      <c r="AE99" s="1000" t="b">
        <v>0</v>
      </c>
    </row>
    <row r="100" spans="4:31" ht="15">
      <c r="D100" s="171"/>
      <c r="E100" s="171"/>
      <c r="F100" s="171"/>
      <c r="M100" s="171"/>
      <c r="N100" s="171"/>
      <c r="O100" s="171"/>
      <c r="P100" s="171"/>
      <c r="Q100" s="192"/>
      <c r="R100" s="171"/>
      <c r="AA100" s="157">
        <f>IF(AE99,J15,"")</f>
      </c>
      <c r="AB100" s="1144"/>
      <c r="AC100" s="1001"/>
      <c r="AD100" s="1002"/>
      <c r="AE100" s="1000"/>
    </row>
    <row r="101" spans="4:31" ht="15">
      <c r="D101" s="171"/>
      <c r="E101" s="171"/>
      <c r="F101" s="171"/>
      <c r="M101" s="171"/>
      <c r="N101" s="171"/>
      <c r="O101" s="171"/>
      <c r="P101" s="171"/>
      <c r="Q101" s="192"/>
      <c r="R101" s="171"/>
      <c r="AA101" s="158">
        <f>IF(AE99,J16,"")</f>
      </c>
      <c r="AB101" s="1144"/>
      <c r="AC101" s="1001"/>
      <c r="AD101" s="1002"/>
      <c r="AE101" s="1000"/>
    </row>
    <row r="102" spans="4:31" ht="12.75">
      <c r="D102" s="171"/>
      <c r="E102" s="171"/>
      <c r="F102" s="171"/>
      <c r="M102" s="171"/>
      <c r="N102" s="171"/>
      <c r="O102" s="171"/>
      <c r="P102" s="171"/>
      <c r="Q102" s="192"/>
      <c r="R102" s="171"/>
      <c r="AA102" s="159" t="s">
        <v>2</v>
      </c>
      <c r="AB102" s="1144"/>
      <c r="AC102" s="1001"/>
      <c r="AD102" s="1002"/>
      <c r="AE102" s="1000"/>
    </row>
    <row r="103" spans="4:31" ht="15">
      <c r="D103" s="171"/>
      <c r="E103" s="171"/>
      <c r="F103" s="171"/>
      <c r="M103" s="171"/>
      <c r="N103" s="171"/>
      <c r="O103" s="171"/>
      <c r="P103" s="171"/>
      <c r="Q103" s="192"/>
      <c r="R103" s="171"/>
      <c r="AA103" s="160">
        <f>IF(AE99,J27,"")</f>
      </c>
      <c r="AB103" s="1144"/>
      <c r="AC103" s="1001"/>
      <c r="AD103" s="1002"/>
      <c r="AE103" s="1000"/>
    </row>
    <row r="104" spans="4:31" ht="15">
      <c r="D104" s="171"/>
      <c r="E104" s="171"/>
      <c r="F104" s="171"/>
      <c r="M104" s="171"/>
      <c r="N104" s="171"/>
      <c r="O104" s="171"/>
      <c r="P104" s="171"/>
      <c r="Q104" s="192"/>
      <c r="R104" s="171"/>
      <c r="AA104" s="162">
        <f>IF(AE99,J28,"")</f>
      </c>
      <c r="AB104" s="1144"/>
      <c r="AC104" s="1001"/>
      <c r="AD104" s="1002"/>
      <c r="AE104" s="1000"/>
    </row>
    <row r="105" spans="4:31" ht="12.75">
      <c r="D105" s="171"/>
      <c r="E105" s="171"/>
      <c r="F105" s="171"/>
      <c r="M105" s="171"/>
      <c r="N105" s="171"/>
      <c r="O105" s="171"/>
      <c r="P105" s="171"/>
      <c r="Q105" s="192"/>
      <c r="R105" s="171"/>
      <c r="AA105" s="132">
        <v>1</v>
      </c>
      <c r="AB105" s="1144"/>
      <c r="AC105" s="1001"/>
      <c r="AD105" s="1002"/>
      <c r="AE105" s="1000"/>
    </row>
    <row r="106" spans="4:31" ht="12.75">
      <c r="D106" s="171"/>
      <c r="E106" s="171"/>
      <c r="F106" s="171"/>
      <c r="M106" s="171"/>
      <c r="N106" s="171"/>
      <c r="O106" s="171"/>
      <c r="P106" s="171"/>
      <c r="Q106" s="192"/>
      <c r="R106" s="171"/>
      <c r="AA106" s="128" t="s">
        <v>3</v>
      </c>
      <c r="AB106" s="1144">
        <v>14</v>
      </c>
      <c r="AC106" s="1001">
        <v>47</v>
      </c>
      <c r="AD106" s="1002">
        <v>13</v>
      </c>
      <c r="AE106" s="1000" t="b">
        <v>0</v>
      </c>
    </row>
    <row r="107" spans="4:31" ht="15">
      <c r="D107" s="171"/>
      <c r="E107" s="171"/>
      <c r="F107" s="171"/>
      <c r="M107" s="171"/>
      <c r="N107" s="171"/>
      <c r="O107" s="171"/>
      <c r="P107" s="171"/>
      <c r="Q107" s="192"/>
      <c r="R107" s="171"/>
      <c r="AA107" s="157">
        <f>IF(AE106,J39,"")</f>
      </c>
      <c r="AB107" s="1144"/>
      <c r="AC107" s="1001"/>
      <c r="AD107" s="1002"/>
      <c r="AE107" s="1000"/>
    </row>
    <row r="108" spans="4:31" ht="15">
      <c r="D108" s="171"/>
      <c r="E108" s="171"/>
      <c r="F108" s="171"/>
      <c r="M108" s="171"/>
      <c r="N108" s="171"/>
      <c r="O108" s="171"/>
      <c r="P108" s="171"/>
      <c r="Q108" s="192"/>
      <c r="R108" s="171"/>
      <c r="AA108" s="158">
        <f>IF(AE106,J40,"")</f>
      </c>
      <c r="AB108" s="1144"/>
      <c r="AC108" s="1001"/>
      <c r="AD108" s="1002"/>
      <c r="AE108" s="1000"/>
    </row>
    <row r="109" spans="4:31" ht="12.75">
      <c r="D109" s="171"/>
      <c r="E109" s="171"/>
      <c r="F109" s="171"/>
      <c r="M109" s="171"/>
      <c r="N109" s="171"/>
      <c r="O109" s="171"/>
      <c r="P109" s="171"/>
      <c r="Q109" s="192"/>
      <c r="R109" s="171"/>
      <c r="AA109" s="159" t="s">
        <v>2</v>
      </c>
      <c r="AB109" s="1144"/>
      <c r="AC109" s="1001"/>
      <c r="AD109" s="1002"/>
      <c r="AE109" s="1000"/>
    </row>
    <row r="110" spans="4:31" ht="15">
      <c r="D110" s="171"/>
      <c r="E110" s="171"/>
      <c r="F110" s="171"/>
      <c r="M110" s="171"/>
      <c r="N110" s="171"/>
      <c r="O110" s="171"/>
      <c r="P110" s="171"/>
      <c r="Q110" s="192"/>
      <c r="R110" s="171"/>
      <c r="AA110" s="160">
        <f>IF(AE106,J51,"")</f>
      </c>
      <c r="AB110" s="1144"/>
      <c r="AC110" s="1001"/>
      <c r="AD110" s="1002"/>
      <c r="AE110" s="1000"/>
    </row>
    <row r="111" spans="4:31" ht="15">
      <c r="D111" s="171"/>
      <c r="E111" s="171"/>
      <c r="F111" s="171"/>
      <c r="M111" s="171"/>
      <c r="N111" s="171"/>
      <c r="O111" s="171"/>
      <c r="P111" s="171"/>
      <c r="Q111" s="192"/>
      <c r="R111" s="171"/>
      <c r="AA111" s="162">
        <f>IF(AE106,J52,"")</f>
      </c>
      <c r="AB111" s="1144"/>
      <c r="AC111" s="1001"/>
      <c r="AD111" s="1002"/>
      <c r="AE111" s="1000"/>
    </row>
    <row r="112" spans="4:31" ht="12.75">
      <c r="D112" s="171"/>
      <c r="E112" s="171"/>
      <c r="F112" s="171"/>
      <c r="M112" s="171"/>
      <c r="N112" s="171"/>
      <c r="O112" s="171"/>
      <c r="P112" s="171"/>
      <c r="Q112" s="192"/>
      <c r="R112" s="171"/>
      <c r="AA112" s="132">
        <v>2</v>
      </c>
      <c r="AB112" s="1144"/>
      <c r="AC112" s="1001"/>
      <c r="AD112" s="1002"/>
      <c r="AE112" s="1000"/>
    </row>
    <row r="113" spans="4:31" ht="12.75">
      <c r="D113" s="171"/>
      <c r="E113" s="171"/>
      <c r="F113" s="171"/>
      <c r="M113" s="171"/>
      <c r="N113" s="171"/>
      <c r="O113" s="171"/>
      <c r="P113" s="171"/>
      <c r="Q113" s="192"/>
      <c r="R113" s="171"/>
      <c r="AA113" s="128" t="s">
        <v>75</v>
      </c>
      <c r="AB113" s="1144">
        <v>15</v>
      </c>
      <c r="AC113" s="1001">
        <v>35</v>
      </c>
      <c r="AD113" s="1002">
        <v>16</v>
      </c>
      <c r="AE113" s="1000" t="b">
        <v>0</v>
      </c>
    </row>
    <row r="114" spans="4:31" ht="15">
      <c r="D114" s="171"/>
      <c r="E114" s="171"/>
      <c r="F114" s="171"/>
      <c r="M114" s="171"/>
      <c r="N114" s="171"/>
      <c r="O114" s="171"/>
      <c r="P114" s="171"/>
      <c r="Q114" s="192"/>
      <c r="R114" s="171"/>
      <c r="AA114" s="157">
        <f>IF(AE113,M21,"")</f>
      </c>
      <c r="AB114" s="1144"/>
      <c r="AC114" s="1001"/>
      <c r="AD114" s="1002"/>
      <c r="AE114" s="1000"/>
    </row>
    <row r="115" spans="4:31" ht="15">
      <c r="D115" s="171"/>
      <c r="E115" s="171"/>
      <c r="F115" s="171"/>
      <c r="M115" s="171"/>
      <c r="N115" s="171"/>
      <c r="O115" s="171"/>
      <c r="P115" s="171"/>
      <c r="Q115" s="192"/>
      <c r="R115" s="171"/>
      <c r="AA115" s="158">
        <f>IF(AE113,M22,"")</f>
      </c>
      <c r="AB115" s="1144"/>
      <c r="AC115" s="1001"/>
      <c r="AD115" s="1002"/>
      <c r="AE115" s="1000"/>
    </row>
    <row r="116" spans="4:31" ht="12.75">
      <c r="D116" s="171"/>
      <c r="E116" s="171"/>
      <c r="F116" s="171"/>
      <c r="M116" s="171"/>
      <c r="N116" s="171"/>
      <c r="O116" s="171"/>
      <c r="P116" s="171"/>
      <c r="Q116" s="192"/>
      <c r="R116" s="171"/>
      <c r="AA116" s="159" t="s">
        <v>2</v>
      </c>
      <c r="AB116" s="1144"/>
      <c r="AC116" s="1001"/>
      <c r="AD116" s="1002"/>
      <c r="AE116" s="1000"/>
    </row>
    <row r="117" spans="4:31" ht="15">
      <c r="D117" s="171"/>
      <c r="E117" s="171"/>
      <c r="F117" s="171"/>
      <c r="M117" s="171"/>
      <c r="N117" s="171"/>
      <c r="O117" s="171"/>
      <c r="P117" s="171"/>
      <c r="Q117" s="192"/>
      <c r="R117" s="171"/>
      <c r="AA117" s="160">
        <f>IF(AE113,M45,"")</f>
      </c>
      <c r="AB117" s="1144"/>
      <c r="AC117" s="1001"/>
      <c r="AD117" s="1002"/>
      <c r="AE117" s="1000"/>
    </row>
    <row r="118" spans="4:31" ht="15">
      <c r="D118" s="171"/>
      <c r="E118" s="171"/>
      <c r="F118" s="171"/>
      <c r="M118" s="171"/>
      <c r="N118" s="171"/>
      <c r="O118" s="171"/>
      <c r="P118" s="171"/>
      <c r="Q118" s="192"/>
      <c r="R118" s="171"/>
      <c r="AA118" s="162">
        <f>IF(AE113,M46,"")</f>
      </c>
      <c r="AB118" s="1144"/>
      <c r="AC118" s="1001"/>
      <c r="AD118" s="1002"/>
      <c r="AE118" s="1000"/>
    </row>
    <row r="119" spans="4:31" ht="12.75">
      <c r="D119" s="171"/>
      <c r="E119" s="171"/>
      <c r="F119" s="171"/>
      <c r="M119" s="171"/>
      <c r="N119" s="171"/>
      <c r="O119" s="171"/>
      <c r="P119" s="171"/>
      <c r="Q119" s="192"/>
      <c r="R119" s="171"/>
      <c r="AA119" s="132"/>
      <c r="AB119" s="1144"/>
      <c r="AC119" s="1001"/>
      <c r="AD119" s="1002"/>
      <c r="AE119" s="1000"/>
    </row>
    <row r="120" spans="4:31" ht="12.75">
      <c r="D120" s="171"/>
      <c r="E120" s="171"/>
      <c r="F120" s="171"/>
      <c r="M120" s="171"/>
      <c r="N120" s="171"/>
      <c r="O120" s="171"/>
      <c r="P120" s="171"/>
      <c r="Q120" s="192"/>
      <c r="R120" s="171"/>
      <c r="AA120" s="128" t="s">
        <v>76</v>
      </c>
      <c r="AB120" s="1144">
        <v>16</v>
      </c>
      <c r="AC120" s="1001">
        <v>63</v>
      </c>
      <c r="AD120" s="1002">
        <v>7</v>
      </c>
      <c r="AE120" s="1000" t="b">
        <v>0</v>
      </c>
    </row>
    <row r="121" spans="4:31" ht="15">
      <c r="D121" s="171"/>
      <c r="E121" s="171"/>
      <c r="F121" s="171"/>
      <c r="M121" s="171"/>
      <c r="N121" s="171"/>
      <c r="O121" s="171"/>
      <c r="P121" s="171"/>
      <c r="Q121" s="192"/>
      <c r="R121" s="171"/>
      <c r="AA121" s="157">
        <f>IF(AE120,D59,"")</f>
      </c>
      <c r="AB121" s="1144"/>
      <c r="AC121" s="1001"/>
      <c r="AD121" s="1002"/>
      <c r="AE121" s="1000"/>
    </row>
    <row r="122" spans="4:31" ht="15">
      <c r="D122" s="171"/>
      <c r="E122" s="171"/>
      <c r="F122" s="171"/>
      <c r="M122" s="171"/>
      <c r="N122" s="171"/>
      <c r="O122" s="171"/>
      <c r="P122" s="171"/>
      <c r="Q122" s="192"/>
      <c r="R122" s="171"/>
      <c r="AA122" s="158">
        <f>IF(AE120,D60,"")</f>
      </c>
      <c r="AB122" s="1144"/>
      <c r="AC122" s="1001"/>
      <c r="AD122" s="1002"/>
      <c r="AE122" s="1000"/>
    </row>
    <row r="123" spans="4:31" ht="12.75">
      <c r="D123" s="171"/>
      <c r="E123" s="171"/>
      <c r="F123" s="171"/>
      <c r="M123" s="171"/>
      <c r="N123" s="171"/>
      <c r="O123" s="171"/>
      <c r="P123" s="171"/>
      <c r="Q123" s="192"/>
      <c r="R123" s="171"/>
      <c r="AA123" s="159" t="s">
        <v>2</v>
      </c>
      <c r="AB123" s="1144"/>
      <c r="AC123" s="1001"/>
      <c r="AD123" s="1002"/>
      <c r="AE123" s="1000"/>
    </row>
    <row r="124" spans="4:31" ht="15">
      <c r="D124" s="171"/>
      <c r="E124" s="171"/>
      <c r="F124" s="171"/>
      <c r="M124" s="171"/>
      <c r="N124" s="171"/>
      <c r="O124" s="171"/>
      <c r="P124" s="171"/>
      <c r="Q124" s="192"/>
      <c r="R124" s="171"/>
      <c r="AA124" s="160">
        <f>IF(AE120,D63,"")</f>
      </c>
      <c r="AB124" s="1144"/>
      <c r="AC124" s="1001"/>
      <c r="AD124" s="1002"/>
      <c r="AE124" s="1000"/>
    </row>
    <row r="125" spans="4:31" ht="15">
      <c r="D125" s="171"/>
      <c r="E125" s="171"/>
      <c r="F125" s="171"/>
      <c r="M125" s="171"/>
      <c r="N125" s="171"/>
      <c r="O125" s="171"/>
      <c r="P125" s="171"/>
      <c r="Q125" s="192"/>
      <c r="R125" s="171"/>
      <c r="AA125" s="162">
        <f>IF(AE120,D64,"")</f>
      </c>
      <c r="AB125" s="1144"/>
      <c r="AC125" s="1001"/>
      <c r="AD125" s="1002"/>
      <c r="AE125" s="1000"/>
    </row>
    <row r="126" spans="4:31" ht="12.75">
      <c r="D126" s="171"/>
      <c r="E126" s="171"/>
      <c r="F126" s="171"/>
      <c r="M126" s="171"/>
      <c r="N126" s="171"/>
      <c r="O126" s="171"/>
      <c r="P126" s="171"/>
      <c r="Q126" s="192"/>
      <c r="R126" s="171"/>
      <c r="AA126" s="132"/>
      <c r="AB126" s="1144"/>
      <c r="AC126" s="1001"/>
      <c r="AD126" s="1002"/>
      <c r="AE126" s="1000"/>
    </row>
    <row r="127" spans="4:31" ht="12.75" hidden="1">
      <c r="D127" s="171"/>
      <c r="E127" s="171"/>
      <c r="F127" s="171"/>
      <c r="M127" s="171"/>
      <c r="N127" s="171"/>
      <c r="O127" s="171"/>
      <c r="P127" s="171"/>
      <c r="Q127" s="192"/>
      <c r="R127" s="171"/>
      <c r="AA127" s="128"/>
      <c r="AB127" s="1144"/>
      <c r="AC127" s="1001"/>
      <c r="AD127" s="1002"/>
      <c r="AE127" s="999" t="b">
        <f>IF(LEN(AA128)+LEN(AA129)+LEN(AA131)+LEN(AA132)=0,FALSE,TRUE)</f>
        <v>0</v>
      </c>
    </row>
    <row r="128" spans="4:31" ht="15" hidden="1">
      <c r="D128" s="171"/>
      <c r="E128" s="171"/>
      <c r="F128" s="171"/>
      <c r="M128" s="171"/>
      <c r="N128" s="171"/>
      <c r="O128" s="171"/>
      <c r="P128" s="171"/>
      <c r="Q128" s="192"/>
      <c r="R128" s="171"/>
      <c r="AA128" s="126"/>
      <c r="AB128" s="1144"/>
      <c r="AC128" s="1001"/>
      <c r="AD128" s="1002"/>
      <c r="AE128" s="999"/>
    </row>
    <row r="129" spans="4:31" ht="15" hidden="1">
      <c r="D129" s="171"/>
      <c r="E129" s="171"/>
      <c r="F129" s="171"/>
      <c r="M129" s="171"/>
      <c r="N129" s="171"/>
      <c r="O129" s="171"/>
      <c r="P129" s="171"/>
      <c r="Q129" s="192"/>
      <c r="R129" s="171"/>
      <c r="AA129" s="129"/>
      <c r="AB129" s="1144"/>
      <c r="AC129" s="1001"/>
      <c r="AD129" s="1002"/>
      <c r="AE129" s="999"/>
    </row>
    <row r="130" spans="4:31" ht="12.75" hidden="1">
      <c r="D130" s="171"/>
      <c r="E130" s="171"/>
      <c r="F130" s="171"/>
      <c r="M130" s="171"/>
      <c r="N130" s="171"/>
      <c r="O130" s="171"/>
      <c r="P130" s="171"/>
      <c r="Q130" s="192"/>
      <c r="R130" s="171"/>
      <c r="AA130" s="131"/>
      <c r="AB130" s="1144"/>
      <c r="AC130" s="1001"/>
      <c r="AD130" s="1002"/>
      <c r="AE130" s="999"/>
    </row>
    <row r="131" spans="27:31" ht="15" hidden="1">
      <c r="AA131" s="125"/>
      <c r="AB131" s="1144"/>
      <c r="AC131" s="1001"/>
      <c r="AD131" s="1002"/>
      <c r="AE131" s="999"/>
    </row>
    <row r="132" spans="27:31" ht="15" hidden="1">
      <c r="AA132" s="127"/>
      <c r="AB132" s="1144"/>
      <c r="AC132" s="1001"/>
      <c r="AD132" s="1002"/>
      <c r="AE132" s="999"/>
    </row>
    <row r="133" spans="27:31" ht="12.75" hidden="1">
      <c r="AA133" s="132"/>
      <c r="AB133" s="1144"/>
      <c r="AC133" s="1001"/>
      <c r="AD133" s="1002"/>
      <c r="AE133" s="999"/>
    </row>
    <row r="134" spans="27:31" ht="12.75" hidden="1">
      <c r="AA134" s="128"/>
      <c r="AB134" s="1144"/>
      <c r="AC134" s="1001"/>
      <c r="AD134" s="1002"/>
      <c r="AE134" s="999" t="b">
        <f>IF(LEN(AA135)+LEN(AA136)+LEN(AA138)+LEN(AA139)=0,FALSE,TRUE)</f>
        <v>0</v>
      </c>
    </row>
    <row r="135" spans="27:31" ht="15" hidden="1">
      <c r="AA135" s="126"/>
      <c r="AB135" s="1144"/>
      <c r="AC135" s="1001"/>
      <c r="AD135" s="1002"/>
      <c r="AE135" s="999"/>
    </row>
    <row r="136" spans="27:31" ht="15" hidden="1">
      <c r="AA136" s="129"/>
      <c r="AB136" s="1144"/>
      <c r="AC136" s="1001"/>
      <c r="AD136" s="1002"/>
      <c r="AE136" s="999"/>
    </row>
    <row r="137" spans="27:31" ht="12.75" hidden="1">
      <c r="AA137" s="131"/>
      <c r="AB137" s="1144"/>
      <c r="AC137" s="1001"/>
      <c r="AD137" s="1002"/>
      <c r="AE137" s="999"/>
    </row>
    <row r="138" spans="27:31" ht="15" hidden="1">
      <c r="AA138" s="125"/>
      <c r="AB138" s="1144"/>
      <c r="AC138" s="1001"/>
      <c r="AD138" s="1002"/>
      <c r="AE138" s="999"/>
    </row>
    <row r="139" spans="27:31" ht="15" hidden="1">
      <c r="AA139" s="127"/>
      <c r="AB139" s="1144"/>
      <c r="AC139" s="1001"/>
      <c r="AD139" s="1002"/>
      <c r="AE139" s="999"/>
    </row>
    <row r="140" spans="27:31" ht="12.75" hidden="1">
      <c r="AA140" s="132"/>
      <c r="AB140" s="1144"/>
      <c r="AC140" s="1001"/>
      <c r="AD140" s="1002"/>
      <c r="AE140" s="999"/>
    </row>
    <row r="141" spans="27:31" ht="12.75" hidden="1">
      <c r="AA141" s="128"/>
      <c r="AB141" s="1144"/>
      <c r="AC141" s="1001"/>
      <c r="AD141" s="1002"/>
      <c r="AE141" s="999" t="b">
        <f>IF(LEN(AA142)+LEN(AA143)+LEN(AA145)+LEN(AA146)=0,FALSE,TRUE)</f>
        <v>0</v>
      </c>
    </row>
    <row r="142" spans="27:31" ht="15" hidden="1">
      <c r="AA142" s="140"/>
      <c r="AB142" s="1144"/>
      <c r="AC142" s="1001"/>
      <c r="AD142" s="1002"/>
      <c r="AE142" s="999"/>
    </row>
    <row r="143" spans="27:31" ht="15" hidden="1">
      <c r="AA143" s="137"/>
      <c r="AB143" s="1144"/>
      <c r="AC143" s="1001"/>
      <c r="AD143" s="1002"/>
      <c r="AE143" s="999"/>
    </row>
    <row r="144" spans="27:31" ht="12.75" hidden="1">
      <c r="AA144" s="142"/>
      <c r="AB144" s="1144"/>
      <c r="AC144" s="1001"/>
      <c r="AD144" s="1002"/>
      <c r="AE144" s="999"/>
    </row>
    <row r="145" spans="27:31" ht="15" hidden="1">
      <c r="AA145" s="138"/>
      <c r="AB145" s="1144"/>
      <c r="AC145" s="1001"/>
      <c r="AD145" s="1002"/>
      <c r="AE145" s="999"/>
    </row>
    <row r="146" spans="27:31" ht="15" hidden="1">
      <c r="AA146" s="141"/>
      <c r="AB146" s="1144"/>
      <c r="AC146" s="1001"/>
      <c r="AD146" s="1002"/>
      <c r="AE146" s="999"/>
    </row>
    <row r="147" spans="27:31" ht="12.75" hidden="1">
      <c r="AA147" s="132"/>
      <c r="AB147" s="1144"/>
      <c r="AC147" s="1001"/>
      <c r="AD147" s="1002"/>
      <c r="AE147" s="999"/>
    </row>
    <row r="148" spans="27:31" ht="12.75" hidden="1">
      <c r="AA148" s="128"/>
      <c r="AB148" s="1144"/>
      <c r="AC148" s="1001"/>
      <c r="AD148" s="1002"/>
      <c r="AE148" s="999" t="b">
        <f>IF(LEN(AA149)+LEN(AA150)+LEN(AA152)+LEN(AA153)=0,FALSE,TRUE)</f>
        <v>0</v>
      </c>
    </row>
    <row r="149" spans="27:31" ht="15" hidden="1">
      <c r="AA149" s="126"/>
      <c r="AB149" s="1144"/>
      <c r="AC149" s="1001"/>
      <c r="AD149" s="1002"/>
      <c r="AE149" s="999"/>
    </row>
    <row r="150" spans="27:31" ht="15" hidden="1">
      <c r="AA150" s="129"/>
      <c r="AB150" s="1144"/>
      <c r="AC150" s="1001"/>
      <c r="AD150" s="1002"/>
      <c r="AE150" s="999"/>
    </row>
    <row r="151" spans="27:31" ht="12.75" hidden="1">
      <c r="AA151" s="131"/>
      <c r="AB151" s="1144"/>
      <c r="AC151" s="1001"/>
      <c r="AD151" s="1002"/>
      <c r="AE151" s="999"/>
    </row>
    <row r="152" spans="27:31" ht="15" hidden="1">
      <c r="AA152" s="125"/>
      <c r="AB152" s="1144"/>
      <c r="AC152" s="1001"/>
      <c r="AD152" s="1002"/>
      <c r="AE152" s="999"/>
    </row>
    <row r="153" spans="27:31" ht="15" hidden="1">
      <c r="AA153" s="127"/>
      <c r="AB153" s="1144"/>
      <c r="AC153" s="1001"/>
      <c r="AD153" s="1002"/>
      <c r="AE153" s="999"/>
    </row>
    <row r="154" spans="27:31" ht="12.75" hidden="1">
      <c r="AA154" s="132"/>
      <c r="AB154" s="1144"/>
      <c r="AC154" s="1001"/>
      <c r="AD154" s="1002"/>
      <c r="AE154" s="999"/>
    </row>
    <row r="155" spans="27:31" ht="12.75" hidden="1">
      <c r="AA155" s="128"/>
      <c r="AB155" s="1144"/>
      <c r="AC155" s="1001"/>
      <c r="AD155" s="1002"/>
      <c r="AE155" s="999" t="b">
        <f>IF(LEN(AA156)+LEN(AA157)+LEN(AA159)+LEN(AA160)=0,FALSE,TRUE)</f>
        <v>0</v>
      </c>
    </row>
    <row r="156" spans="27:31" ht="15" hidden="1">
      <c r="AA156" s="126"/>
      <c r="AB156" s="1144"/>
      <c r="AC156" s="1001"/>
      <c r="AD156" s="1002"/>
      <c r="AE156" s="999"/>
    </row>
    <row r="157" spans="27:31" ht="15" hidden="1">
      <c r="AA157" s="129"/>
      <c r="AB157" s="1144"/>
      <c r="AC157" s="1001"/>
      <c r="AD157" s="1002"/>
      <c r="AE157" s="999"/>
    </row>
    <row r="158" spans="27:31" ht="12.75" hidden="1">
      <c r="AA158" s="131"/>
      <c r="AB158" s="1144"/>
      <c r="AC158" s="1001"/>
      <c r="AD158" s="1002"/>
      <c r="AE158" s="999"/>
    </row>
    <row r="159" spans="27:31" ht="15" hidden="1">
      <c r="AA159" s="125"/>
      <c r="AB159" s="1144"/>
      <c r="AC159" s="1001"/>
      <c r="AD159" s="1002"/>
      <c r="AE159" s="999"/>
    </row>
    <row r="160" spans="27:31" ht="15" hidden="1">
      <c r="AA160" s="127"/>
      <c r="AB160" s="1144"/>
      <c r="AC160" s="1001"/>
      <c r="AD160" s="1002"/>
      <c r="AE160" s="999"/>
    </row>
    <row r="161" spans="27:31" ht="12.75" hidden="1">
      <c r="AA161" s="132"/>
      <c r="AB161" s="1144"/>
      <c r="AC161" s="1001"/>
      <c r="AD161" s="1002"/>
      <c r="AE161" s="999"/>
    </row>
    <row r="162" spans="27:31" ht="12.75" hidden="1">
      <c r="AA162" s="128"/>
      <c r="AB162" s="1144"/>
      <c r="AC162" s="1001"/>
      <c r="AD162" s="1002"/>
      <c r="AE162" s="999" t="b">
        <f>IF(LEN(AA163)+LEN(AA164)+LEN(AA166)+LEN(AA167)=0,FALSE,TRUE)</f>
        <v>0</v>
      </c>
    </row>
    <row r="163" spans="27:31" ht="15" hidden="1">
      <c r="AA163" s="126"/>
      <c r="AB163" s="1144"/>
      <c r="AC163" s="1001"/>
      <c r="AD163" s="1002"/>
      <c r="AE163" s="999"/>
    </row>
    <row r="164" spans="27:31" ht="15" hidden="1">
      <c r="AA164" s="129"/>
      <c r="AB164" s="1144"/>
      <c r="AC164" s="1001"/>
      <c r="AD164" s="1002"/>
      <c r="AE164" s="999"/>
    </row>
    <row r="165" spans="27:31" ht="12.75" hidden="1">
      <c r="AA165" s="131"/>
      <c r="AB165" s="1144"/>
      <c r="AC165" s="1001"/>
      <c r="AD165" s="1002"/>
      <c r="AE165" s="999"/>
    </row>
    <row r="166" spans="27:31" ht="15" hidden="1">
      <c r="AA166" s="125"/>
      <c r="AB166" s="1144"/>
      <c r="AC166" s="1001"/>
      <c r="AD166" s="1002"/>
      <c r="AE166" s="999"/>
    </row>
    <row r="167" spans="27:31" ht="15" hidden="1">
      <c r="AA167" s="127"/>
      <c r="AB167" s="1144"/>
      <c r="AC167" s="1001"/>
      <c r="AD167" s="1002"/>
      <c r="AE167" s="999"/>
    </row>
    <row r="168" spans="27:31" ht="12.75" hidden="1">
      <c r="AA168" s="132"/>
      <c r="AB168" s="1144"/>
      <c r="AC168" s="1001"/>
      <c r="AD168" s="1002"/>
      <c r="AE168" s="999"/>
    </row>
    <row r="169" spans="27:31" ht="12.75" hidden="1">
      <c r="AA169" s="128"/>
      <c r="AB169" s="1144"/>
      <c r="AC169" s="1001"/>
      <c r="AD169" s="1002"/>
      <c r="AE169" s="999" t="b">
        <f>IF(LEN(AA170)+LEN(AA171)+LEN(AA173)+LEN(AA174)=0,FALSE,TRUE)</f>
        <v>0</v>
      </c>
    </row>
    <row r="170" spans="27:31" ht="15" hidden="1">
      <c r="AA170" s="126"/>
      <c r="AB170" s="1144"/>
      <c r="AC170" s="1001"/>
      <c r="AD170" s="1002"/>
      <c r="AE170" s="999"/>
    </row>
    <row r="171" spans="27:31" ht="15" hidden="1">
      <c r="AA171" s="129"/>
      <c r="AB171" s="1144"/>
      <c r="AC171" s="1001"/>
      <c r="AD171" s="1002"/>
      <c r="AE171" s="999"/>
    </row>
    <row r="172" spans="27:31" ht="12.75" hidden="1">
      <c r="AA172" s="131"/>
      <c r="AB172" s="1144"/>
      <c r="AC172" s="1001"/>
      <c r="AD172" s="1002"/>
      <c r="AE172" s="999"/>
    </row>
    <row r="173" spans="27:31" ht="15" hidden="1">
      <c r="AA173" s="125"/>
      <c r="AB173" s="1144"/>
      <c r="AC173" s="1001"/>
      <c r="AD173" s="1002"/>
      <c r="AE173" s="999"/>
    </row>
    <row r="174" spans="27:31" ht="15" hidden="1">
      <c r="AA174" s="127"/>
      <c r="AB174" s="1144"/>
      <c r="AC174" s="1001"/>
      <c r="AD174" s="1002"/>
      <c r="AE174" s="999"/>
    </row>
    <row r="175" spans="27:31" ht="12.75" hidden="1">
      <c r="AA175" s="132"/>
      <c r="AB175" s="1144"/>
      <c r="AC175" s="1001"/>
      <c r="AD175" s="1002"/>
      <c r="AE175" s="999"/>
    </row>
    <row r="176" spans="27:31" ht="12.75" hidden="1">
      <c r="AA176" s="128"/>
      <c r="AB176" s="1144"/>
      <c r="AC176" s="1001"/>
      <c r="AD176" s="1002"/>
      <c r="AE176" s="999" t="b">
        <f>IF(LEN(AA177)+LEN(AA178)+LEN(AA180)+LEN(AA181)=0,FALSE,TRUE)</f>
        <v>0</v>
      </c>
    </row>
    <row r="177" spans="27:31" ht="15" hidden="1">
      <c r="AA177" s="126"/>
      <c r="AB177" s="1144"/>
      <c r="AC177" s="1001"/>
      <c r="AD177" s="1002"/>
      <c r="AE177" s="999"/>
    </row>
    <row r="178" spans="27:31" ht="15" hidden="1">
      <c r="AA178" s="129"/>
      <c r="AB178" s="1144"/>
      <c r="AC178" s="1001"/>
      <c r="AD178" s="1002"/>
      <c r="AE178" s="999"/>
    </row>
    <row r="179" spans="27:31" ht="12.75" hidden="1">
      <c r="AA179" s="131"/>
      <c r="AB179" s="1144"/>
      <c r="AC179" s="1001"/>
      <c r="AD179" s="1002"/>
      <c r="AE179" s="999"/>
    </row>
    <row r="180" spans="27:31" ht="15" hidden="1">
      <c r="AA180" s="125"/>
      <c r="AB180" s="1144"/>
      <c r="AC180" s="1001"/>
      <c r="AD180" s="1002"/>
      <c r="AE180" s="999"/>
    </row>
    <row r="181" spans="27:31" ht="15" hidden="1">
      <c r="AA181" s="127"/>
      <c r="AB181" s="1144"/>
      <c r="AC181" s="1001"/>
      <c r="AD181" s="1002"/>
      <c r="AE181" s="999"/>
    </row>
    <row r="182" spans="27:31" ht="12.75" hidden="1">
      <c r="AA182" s="132"/>
      <c r="AB182" s="1144"/>
      <c r="AC182" s="1001"/>
      <c r="AD182" s="1002"/>
      <c r="AE182" s="999"/>
    </row>
    <row r="183" spans="27:31" ht="12.75" hidden="1">
      <c r="AA183" s="128"/>
      <c r="AB183" s="1144"/>
      <c r="AC183" s="1001"/>
      <c r="AD183" s="1002"/>
      <c r="AE183" s="999" t="b">
        <f>IF(LEN(AA184)+LEN(AA185)+LEN(AA187)+LEN(AA188)=0,FALSE,TRUE)</f>
        <v>0</v>
      </c>
    </row>
    <row r="184" spans="27:31" ht="15" hidden="1">
      <c r="AA184" s="126"/>
      <c r="AB184" s="1144"/>
      <c r="AC184" s="1001"/>
      <c r="AD184" s="1002"/>
      <c r="AE184" s="999"/>
    </row>
    <row r="185" spans="27:31" ht="15" hidden="1">
      <c r="AA185" s="129"/>
      <c r="AB185" s="1144"/>
      <c r="AC185" s="1001"/>
      <c r="AD185" s="1002"/>
      <c r="AE185" s="999"/>
    </row>
    <row r="186" spans="27:31" ht="12.75" hidden="1">
      <c r="AA186" s="131"/>
      <c r="AB186" s="1144"/>
      <c r="AC186" s="1001"/>
      <c r="AD186" s="1002"/>
      <c r="AE186" s="999"/>
    </row>
    <row r="187" spans="27:31" ht="15" hidden="1">
      <c r="AA187" s="125"/>
      <c r="AB187" s="1144"/>
      <c r="AC187" s="1001"/>
      <c r="AD187" s="1002"/>
      <c r="AE187" s="999"/>
    </row>
    <row r="188" spans="27:31" ht="15" hidden="1">
      <c r="AA188" s="127"/>
      <c r="AB188" s="1144"/>
      <c r="AC188" s="1001"/>
      <c r="AD188" s="1002"/>
      <c r="AE188" s="999"/>
    </row>
    <row r="189" spans="27:31" ht="12.75" hidden="1">
      <c r="AA189" s="132"/>
      <c r="AB189" s="1144"/>
      <c r="AC189" s="1001"/>
      <c r="AD189" s="1002"/>
      <c r="AE189" s="999"/>
    </row>
    <row r="190" spans="27:31" ht="12.75" hidden="1">
      <c r="AA190" s="128"/>
      <c r="AB190" s="1144"/>
      <c r="AC190" s="1001"/>
      <c r="AD190" s="1002"/>
      <c r="AE190" s="999" t="b">
        <f>IF(LEN(AA191)+LEN(AA192)+LEN(AA194)+LEN(AA195)=0,FALSE,TRUE)</f>
        <v>0</v>
      </c>
    </row>
    <row r="191" spans="27:31" ht="15" hidden="1">
      <c r="AA191" s="126"/>
      <c r="AB191" s="1144"/>
      <c r="AC191" s="1001"/>
      <c r="AD191" s="1002"/>
      <c r="AE191" s="999"/>
    </row>
    <row r="192" spans="27:31" ht="15" hidden="1">
      <c r="AA192" s="129"/>
      <c r="AB192" s="1144"/>
      <c r="AC192" s="1001"/>
      <c r="AD192" s="1002"/>
      <c r="AE192" s="999"/>
    </row>
    <row r="193" spans="27:31" ht="12.75" hidden="1">
      <c r="AA193" s="131"/>
      <c r="AB193" s="1144"/>
      <c r="AC193" s="1001"/>
      <c r="AD193" s="1002"/>
      <c r="AE193" s="999"/>
    </row>
    <row r="194" spans="27:31" ht="15" hidden="1">
      <c r="AA194" s="125"/>
      <c r="AB194" s="1144"/>
      <c r="AC194" s="1001"/>
      <c r="AD194" s="1002"/>
      <c r="AE194" s="999"/>
    </row>
    <row r="195" spans="27:31" ht="15" hidden="1">
      <c r="AA195" s="127"/>
      <c r="AB195" s="1144"/>
      <c r="AC195" s="1001"/>
      <c r="AD195" s="1002"/>
      <c r="AE195" s="999"/>
    </row>
    <row r="196" spans="27:31" ht="12.75" hidden="1">
      <c r="AA196" s="132"/>
      <c r="AB196" s="1144"/>
      <c r="AC196" s="1001"/>
      <c r="AD196" s="1002"/>
      <c r="AE196" s="999"/>
    </row>
    <row r="197" spans="27:31" ht="12.75" hidden="1">
      <c r="AA197" s="128"/>
      <c r="AB197" s="1144"/>
      <c r="AC197" s="1001"/>
      <c r="AD197" s="1002"/>
      <c r="AE197" s="999" t="b">
        <f>IF(LEN(AA198)+LEN(AA199)+LEN(AA201)+LEN(AA202)=0,FALSE,TRUE)</f>
        <v>0</v>
      </c>
    </row>
    <row r="198" spans="27:31" ht="15" hidden="1">
      <c r="AA198" s="126"/>
      <c r="AB198" s="1144"/>
      <c r="AC198" s="1001"/>
      <c r="AD198" s="1002"/>
      <c r="AE198" s="999"/>
    </row>
    <row r="199" spans="27:31" ht="15" hidden="1">
      <c r="AA199" s="129"/>
      <c r="AB199" s="1144"/>
      <c r="AC199" s="1001"/>
      <c r="AD199" s="1002"/>
      <c r="AE199" s="999"/>
    </row>
    <row r="200" spans="27:31" ht="12.75" hidden="1">
      <c r="AA200" s="131"/>
      <c r="AB200" s="1144"/>
      <c r="AC200" s="1001"/>
      <c r="AD200" s="1002"/>
      <c r="AE200" s="999"/>
    </row>
    <row r="201" spans="27:31" ht="15" hidden="1">
      <c r="AA201" s="125"/>
      <c r="AB201" s="1144"/>
      <c r="AC201" s="1001"/>
      <c r="AD201" s="1002"/>
      <c r="AE201" s="999"/>
    </row>
    <row r="202" spans="27:31" ht="15" hidden="1">
      <c r="AA202" s="127"/>
      <c r="AB202" s="1144"/>
      <c r="AC202" s="1001"/>
      <c r="AD202" s="1002"/>
      <c r="AE202" s="999"/>
    </row>
    <row r="203" spans="27:31" ht="12.75" hidden="1">
      <c r="AA203" s="132"/>
      <c r="AB203" s="1144"/>
      <c r="AC203" s="1001"/>
      <c r="AD203" s="1002"/>
      <c r="AE203" s="999"/>
    </row>
    <row r="204" spans="27:31" ht="12.75" hidden="1">
      <c r="AA204" s="128"/>
      <c r="AB204" s="1144"/>
      <c r="AC204" s="1001"/>
      <c r="AD204" s="1002"/>
      <c r="AE204" s="999" t="b">
        <f>IF(LEN(AA205)+LEN(AA206)+LEN(AA208)+LEN(AA209)=0,FALSE,TRUE)</f>
        <v>0</v>
      </c>
    </row>
    <row r="205" spans="27:31" ht="15" hidden="1">
      <c r="AA205" s="126"/>
      <c r="AB205" s="1144"/>
      <c r="AC205" s="1001"/>
      <c r="AD205" s="1002"/>
      <c r="AE205" s="999"/>
    </row>
    <row r="206" spans="27:31" ht="15" hidden="1">
      <c r="AA206" s="129"/>
      <c r="AB206" s="1144"/>
      <c r="AC206" s="1001"/>
      <c r="AD206" s="1002"/>
      <c r="AE206" s="999"/>
    </row>
    <row r="207" spans="27:31" ht="12.75" hidden="1">
      <c r="AA207" s="131"/>
      <c r="AB207" s="1144"/>
      <c r="AC207" s="1001"/>
      <c r="AD207" s="1002"/>
      <c r="AE207" s="999"/>
    </row>
    <row r="208" spans="27:31" ht="15" hidden="1">
      <c r="AA208" s="125"/>
      <c r="AB208" s="1144"/>
      <c r="AC208" s="1001"/>
      <c r="AD208" s="1002"/>
      <c r="AE208" s="999"/>
    </row>
    <row r="209" spans="27:31" ht="15" hidden="1">
      <c r="AA209" s="127"/>
      <c r="AB209" s="1144"/>
      <c r="AC209" s="1001"/>
      <c r="AD209" s="1002"/>
      <c r="AE209" s="999"/>
    </row>
    <row r="210" spans="27:31" ht="12.75" hidden="1">
      <c r="AA210" s="132"/>
      <c r="AB210" s="1144"/>
      <c r="AC210" s="1001"/>
      <c r="AD210" s="1002"/>
      <c r="AE210" s="999"/>
    </row>
    <row r="211" spans="27:31" ht="12.75" hidden="1">
      <c r="AA211" s="128"/>
      <c r="AB211" s="1144"/>
      <c r="AC211" s="1001"/>
      <c r="AD211" s="1002"/>
      <c r="AE211" s="999" t="b">
        <f>IF(LEN(AA212)+LEN(AA213)+LEN(AA215)+LEN(AA216)=0,FALSE,TRUE)</f>
        <v>0</v>
      </c>
    </row>
    <row r="212" spans="27:31" ht="15" hidden="1">
      <c r="AA212" s="126"/>
      <c r="AB212" s="1144"/>
      <c r="AC212" s="1001"/>
      <c r="AD212" s="1002"/>
      <c r="AE212" s="999"/>
    </row>
    <row r="213" spans="27:31" ht="15" hidden="1">
      <c r="AA213" s="129"/>
      <c r="AB213" s="1144"/>
      <c r="AC213" s="1001"/>
      <c r="AD213" s="1002"/>
      <c r="AE213" s="999"/>
    </row>
    <row r="214" spans="27:31" ht="12.75" hidden="1">
      <c r="AA214" s="131"/>
      <c r="AB214" s="1144"/>
      <c r="AC214" s="1001"/>
      <c r="AD214" s="1002"/>
      <c r="AE214" s="999"/>
    </row>
    <row r="215" spans="27:31" ht="15" hidden="1">
      <c r="AA215" s="125"/>
      <c r="AB215" s="1144"/>
      <c r="AC215" s="1001"/>
      <c r="AD215" s="1002"/>
      <c r="AE215" s="999"/>
    </row>
    <row r="216" spans="27:31" ht="15" hidden="1">
      <c r="AA216" s="127"/>
      <c r="AB216" s="1144"/>
      <c r="AC216" s="1001"/>
      <c r="AD216" s="1002"/>
      <c r="AE216" s="999"/>
    </row>
    <row r="217" spans="27:31" ht="12.75" hidden="1">
      <c r="AA217" s="132"/>
      <c r="AB217" s="1144"/>
      <c r="AC217" s="1001"/>
      <c r="AD217" s="1002"/>
      <c r="AE217" s="999"/>
    </row>
    <row r="218" spans="27:31" ht="12.75" hidden="1">
      <c r="AA218" s="128"/>
      <c r="AB218" s="1144"/>
      <c r="AC218" s="1001"/>
      <c r="AD218" s="1002"/>
      <c r="AE218" s="999" t="b">
        <f>IF(LEN(AA219)+LEN(AA220)+LEN(AA222)+LEN(AA223)=0,FALSE,TRUE)</f>
        <v>0</v>
      </c>
    </row>
    <row r="219" spans="27:31" ht="15" hidden="1">
      <c r="AA219" s="126"/>
      <c r="AB219" s="1144"/>
      <c r="AC219" s="1001"/>
      <c r="AD219" s="1002"/>
      <c r="AE219" s="999"/>
    </row>
    <row r="220" spans="27:31" ht="15" hidden="1">
      <c r="AA220" s="129"/>
      <c r="AB220" s="1144"/>
      <c r="AC220" s="1001"/>
      <c r="AD220" s="1002"/>
      <c r="AE220" s="999"/>
    </row>
    <row r="221" spans="27:31" ht="12.75" hidden="1">
      <c r="AA221" s="131"/>
      <c r="AB221" s="1144"/>
      <c r="AC221" s="1001"/>
      <c r="AD221" s="1002"/>
      <c r="AE221" s="999"/>
    </row>
    <row r="222" spans="27:31" ht="15" hidden="1">
      <c r="AA222" s="125"/>
      <c r="AB222" s="1144"/>
      <c r="AC222" s="1001"/>
      <c r="AD222" s="1002"/>
      <c r="AE222" s="999"/>
    </row>
    <row r="223" spans="27:31" ht="15" hidden="1">
      <c r="AA223" s="127"/>
      <c r="AB223" s="1144"/>
      <c r="AC223" s="1001"/>
      <c r="AD223" s="1002"/>
      <c r="AE223" s="999"/>
    </row>
    <row r="224" spans="27:31" ht="12.75" hidden="1">
      <c r="AA224" s="132"/>
      <c r="AB224" s="1144"/>
      <c r="AC224" s="1001"/>
      <c r="AD224" s="1002"/>
      <c r="AE224" s="999"/>
    </row>
    <row r="225" spans="27:31" ht="12.75" hidden="1">
      <c r="AA225" s="128"/>
      <c r="AB225" s="1144"/>
      <c r="AC225" s="1001"/>
      <c r="AD225" s="1002"/>
      <c r="AE225" s="999" t="b">
        <f>IF(LEN(AA226)+LEN(AA227)+LEN(AA229)+LEN(AA230)=0,FALSE,TRUE)</f>
        <v>0</v>
      </c>
    </row>
    <row r="226" spans="27:31" ht="15" hidden="1">
      <c r="AA226" s="126"/>
      <c r="AB226" s="1144"/>
      <c r="AC226" s="1001"/>
      <c r="AD226" s="1002"/>
      <c r="AE226" s="999"/>
    </row>
    <row r="227" spans="27:31" ht="15" hidden="1">
      <c r="AA227" s="129"/>
      <c r="AB227" s="1144"/>
      <c r="AC227" s="1001"/>
      <c r="AD227" s="1002"/>
      <c r="AE227" s="999"/>
    </row>
    <row r="228" spans="27:31" ht="12.75" hidden="1">
      <c r="AA228" s="131"/>
      <c r="AB228" s="1144"/>
      <c r="AC228" s="1001"/>
      <c r="AD228" s="1002"/>
      <c r="AE228" s="999"/>
    </row>
    <row r="229" spans="27:31" ht="15" hidden="1">
      <c r="AA229" s="125"/>
      <c r="AB229" s="1144"/>
      <c r="AC229" s="1001"/>
      <c r="AD229" s="1002"/>
      <c r="AE229" s="999"/>
    </row>
    <row r="230" spans="27:31" ht="15" hidden="1">
      <c r="AA230" s="127"/>
      <c r="AB230" s="1144"/>
      <c r="AC230" s="1001"/>
      <c r="AD230" s="1002"/>
      <c r="AE230" s="999"/>
    </row>
    <row r="231" spans="27:31" ht="12.75" hidden="1">
      <c r="AA231" s="132"/>
      <c r="AB231" s="1144"/>
      <c r="AC231" s="1001"/>
      <c r="AD231" s="1002"/>
      <c r="AE231" s="999"/>
    </row>
    <row r="232" spans="27:31" ht="12.75" hidden="1">
      <c r="AA232" s="128"/>
      <c r="AB232" s="1144"/>
      <c r="AC232" s="1001"/>
      <c r="AD232" s="1002"/>
      <c r="AE232" s="999" t="b">
        <f>IF(LEN(AA233)+LEN(AA234)+LEN(AA236)+LEN(AA237)=0,FALSE,TRUE)</f>
        <v>0</v>
      </c>
    </row>
    <row r="233" spans="27:31" ht="15" hidden="1">
      <c r="AA233" s="126"/>
      <c r="AB233" s="1144"/>
      <c r="AC233" s="1001"/>
      <c r="AD233" s="1002"/>
      <c r="AE233" s="999"/>
    </row>
    <row r="234" spans="27:31" ht="15" hidden="1">
      <c r="AA234" s="129"/>
      <c r="AB234" s="1144"/>
      <c r="AC234" s="1001"/>
      <c r="AD234" s="1002"/>
      <c r="AE234" s="999"/>
    </row>
    <row r="235" spans="27:31" ht="12.75" hidden="1">
      <c r="AA235" s="131"/>
      <c r="AB235" s="1144"/>
      <c r="AC235" s="1001"/>
      <c r="AD235" s="1002"/>
      <c r="AE235" s="999"/>
    </row>
    <row r="236" spans="27:31" ht="15" hidden="1">
      <c r="AA236" s="125"/>
      <c r="AB236" s="1144"/>
      <c r="AC236" s="1001"/>
      <c r="AD236" s="1002"/>
      <c r="AE236" s="999"/>
    </row>
    <row r="237" spans="27:31" ht="15" hidden="1">
      <c r="AA237" s="127"/>
      <c r="AB237" s="1144"/>
      <c r="AC237" s="1001"/>
      <c r="AD237" s="1002"/>
      <c r="AE237" s="999"/>
    </row>
    <row r="238" spans="27:31" ht="12.75" hidden="1">
      <c r="AA238" s="132"/>
      <c r="AB238" s="1144"/>
      <c r="AC238" s="1001"/>
      <c r="AD238" s="1002"/>
      <c r="AE238" s="999"/>
    </row>
    <row r="239" ht="12.75">
      <c r="AB239" s="1081">
        <f>MAX(AB15:AB238)</f>
        <v>16</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308">
    <mergeCell ref="AB183:AB189"/>
    <mergeCell ref="AB190:AB196"/>
    <mergeCell ref="AB197:AB203"/>
    <mergeCell ref="AB204:AB210"/>
    <mergeCell ref="AB239:AB245"/>
    <mergeCell ref="AB211:AB217"/>
    <mergeCell ref="AB218:AB224"/>
    <mergeCell ref="AB225:AB231"/>
    <mergeCell ref="AB232:AB238"/>
    <mergeCell ref="AB141:AB147"/>
    <mergeCell ref="AB148:AB154"/>
    <mergeCell ref="AB155:AB161"/>
    <mergeCell ref="AB162:AB168"/>
    <mergeCell ref="AB169:AB175"/>
    <mergeCell ref="AB176:AB182"/>
    <mergeCell ref="AB99:AB105"/>
    <mergeCell ref="AB106:AB112"/>
    <mergeCell ref="AB113:AB119"/>
    <mergeCell ref="AB120:AB126"/>
    <mergeCell ref="AB127:AB133"/>
    <mergeCell ref="AB134:AB140"/>
    <mergeCell ref="AB57:AB63"/>
    <mergeCell ref="AB64:AB70"/>
    <mergeCell ref="AB71:AB77"/>
    <mergeCell ref="AB78:AB84"/>
    <mergeCell ref="AB85:AB91"/>
    <mergeCell ref="AB92:AB98"/>
    <mergeCell ref="AB15:AB21"/>
    <mergeCell ref="AB22:AB28"/>
    <mergeCell ref="AB29:AB35"/>
    <mergeCell ref="AB36:AB42"/>
    <mergeCell ref="AB43:AB49"/>
    <mergeCell ref="AB50:AB56"/>
    <mergeCell ref="F70:I70"/>
    <mergeCell ref="F71:I71"/>
    <mergeCell ref="H60:I60"/>
    <mergeCell ref="H44:I44"/>
    <mergeCell ref="F67:I67"/>
    <mergeCell ref="F68:I68"/>
    <mergeCell ref="F52:F53"/>
    <mergeCell ref="F46:F47"/>
    <mergeCell ref="H63:I63"/>
    <mergeCell ref="G62:I62"/>
    <mergeCell ref="C44:C45"/>
    <mergeCell ref="C46:C47"/>
    <mergeCell ref="C50:C51"/>
    <mergeCell ref="C52:C53"/>
    <mergeCell ref="C54:C55"/>
    <mergeCell ref="C48:C49"/>
    <mergeCell ref="B14:B15"/>
    <mergeCell ref="A12:A13"/>
    <mergeCell ref="B12:B13"/>
    <mergeCell ref="C34:C35"/>
    <mergeCell ref="C38:C39"/>
    <mergeCell ref="C26:C27"/>
    <mergeCell ref="C36:C37"/>
    <mergeCell ref="C30:C31"/>
    <mergeCell ref="D2:Q2"/>
    <mergeCell ref="D3:Q3"/>
    <mergeCell ref="Q6:R6"/>
    <mergeCell ref="H6:I6"/>
    <mergeCell ref="K6:L6"/>
    <mergeCell ref="Q5:R5"/>
    <mergeCell ref="H5:K5"/>
    <mergeCell ref="L5:O5"/>
    <mergeCell ref="I8:K8"/>
    <mergeCell ref="G49:I49"/>
    <mergeCell ref="G55:I55"/>
    <mergeCell ref="D59:F59"/>
    <mergeCell ref="D52:D53"/>
    <mergeCell ref="A6:B6"/>
    <mergeCell ref="A9:A11"/>
    <mergeCell ref="B9:B11"/>
    <mergeCell ref="A14:A15"/>
    <mergeCell ref="C14:C15"/>
    <mergeCell ref="D34:D35"/>
    <mergeCell ref="D46:D47"/>
    <mergeCell ref="F40:F41"/>
    <mergeCell ref="F28:F29"/>
    <mergeCell ref="D16:D17"/>
    <mergeCell ref="D40:D41"/>
    <mergeCell ref="D28:D29"/>
    <mergeCell ref="D22:D23"/>
    <mergeCell ref="A26:A27"/>
    <mergeCell ref="A28:A29"/>
    <mergeCell ref="A30:A31"/>
    <mergeCell ref="A32:A33"/>
    <mergeCell ref="D1:Q1"/>
    <mergeCell ref="D4:Q4"/>
    <mergeCell ref="F8:H8"/>
    <mergeCell ref="G12:I12"/>
    <mergeCell ref="O8:Q8"/>
    <mergeCell ref="L8:N8"/>
    <mergeCell ref="A34:A35"/>
    <mergeCell ref="A36:A37"/>
    <mergeCell ref="A38:A39"/>
    <mergeCell ref="A40:A41"/>
    <mergeCell ref="G61:I61"/>
    <mergeCell ref="A16:A17"/>
    <mergeCell ref="A18:A19"/>
    <mergeCell ref="A20:A21"/>
    <mergeCell ref="A22:A23"/>
    <mergeCell ref="A24:A25"/>
    <mergeCell ref="A56:A57"/>
    <mergeCell ref="A42:A43"/>
    <mergeCell ref="A44:A45"/>
    <mergeCell ref="A46:A47"/>
    <mergeCell ref="A48:A49"/>
    <mergeCell ref="A50:A51"/>
    <mergeCell ref="A52:A53"/>
    <mergeCell ref="A54:A55"/>
    <mergeCell ref="C42:C43"/>
    <mergeCell ref="G42:I42"/>
    <mergeCell ref="G43:I43"/>
    <mergeCell ref="G48:I48"/>
    <mergeCell ref="B36:B37"/>
    <mergeCell ref="B38:B39"/>
    <mergeCell ref="B44:B45"/>
    <mergeCell ref="B42:B43"/>
    <mergeCell ref="B40:B41"/>
    <mergeCell ref="C40:C41"/>
    <mergeCell ref="B16:B17"/>
    <mergeCell ref="B18:B19"/>
    <mergeCell ref="B20:B21"/>
    <mergeCell ref="B30:B31"/>
    <mergeCell ref="B22:B23"/>
    <mergeCell ref="B24:B25"/>
    <mergeCell ref="B26:B27"/>
    <mergeCell ref="F34:F35"/>
    <mergeCell ref="L59:L60"/>
    <mergeCell ref="H56:I56"/>
    <mergeCell ref="H26:I26"/>
    <mergeCell ref="H32:I32"/>
    <mergeCell ref="G30:I30"/>
    <mergeCell ref="G31:I31"/>
    <mergeCell ref="G36:I36"/>
    <mergeCell ref="D60:F60"/>
    <mergeCell ref="R61:R62"/>
    <mergeCell ref="R63:R64"/>
    <mergeCell ref="R65:R66"/>
    <mergeCell ref="M59:Q59"/>
    <mergeCell ref="M60:Q60"/>
    <mergeCell ref="L61:L62"/>
    <mergeCell ref="L63:L64"/>
    <mergeCell ref="M62:Q62"/>
    <mergeCell ref="M61:Q61"/>
    <mergeCell ref="B56:B57"/>
    <mergeCell ref="B46:B47"/>
    <mergeCell ref="B48:B49"/>
    <mergeCell ref="B50:B51"/>
    <mergeCell ref="B52:B53"/>
    <mergeCell ref="R59:R60"/>
    <mergeCell ref="B54:B55"/>
    <mergeCell ref="C56:C57"/>
    <mergeCell ref="G24:I24"/>
    <mergeCell ref="H14:I14"/>
    <mergeCell ref="G37:I37"/>
    <mergeCell ref="H38:I38"/>
    <mergeCell ref="H50:I50"/>
    <mergeCell ref="G54:I54"/>
    <mergeCell ref="C20:C21"/>
    <mergeCell ref="C18:C19"/>
    <mergeCell ref="C22:C23"/>
    <mergeCell ref="G13:I13"/>
    <mergeCell ref="G18:I18"/>
    <mergeCell ref="G19:I19"/>
    <mergeCell ref="F16:F17"/>
    <mergeCell ref="F22:F23"/>
    <mergeCell ref="C12:C13"/>
    <mergeCell ref="B34:B35"/>
    <mergeCell ref="J15:L15"/>
    <mergeCell ref="H20:I20"/>
    <mergeCell ref="K17:L17"/>
    <mergeCell ref="G25:I25"/>
    <mergeCell ref="C24:C25"/>
    <mergeCell ref="B32:B33"/>
    <mergeCell ref="B28:B29"/>
    <mergeCell ref="C28:C29"/>
    <mergeCell ref="C32:C33"/>
    <mergeCell ref="M58:Q58"/>
    <mergeCell ref="J52:L52"/>
    <mergeCell ref="J40:L40"/>
    <mergeCell ref="N47:O47"/>
    <mergeCell ref="K53:L53"/>
    <mergeCell ref="K41:L41"/>
    <mergeCell ref="J51:L51"/>
    <mergeCell ref="M45:O45"/>
    <mergeCell ref="M46:O46"/>
    <mergeCell ref="Q35:R35"/>
    <mergeCell ref="C9:C11"/>
    <mergeCell ref="P33:R33"/>
    <mergeCell ref="P34:R34"/>
    <mergeCell ref="D9:E11"/>
    <mergeCell ref="R10:R11"/>
    <mergeCell ref="M21:O21"/>
    <mergeCell ref="M22:O22"/>
    <mergeCell ref="N23:O23"/>
    <mergeCell ref="C16:C17"/>
    <mergeCell ref="J39:L39"/>
    <mergeCell ref="K29:L29"/>
    <mergeCell ref="J16:L16"/>
    <mergeCell ref="J27:L27"/>
    <mergeCell ref="J28:L28"/>
    <mergeCell ref="N20:O20"/>
    <mergeCell ref="F69:I69"/>
    <mergeCell ref="D63:F63"/>
    <mergeCell ref="D64:F64"/>
    <mergeCell ref="M66:Q66"/>
    <mergeCell ref="M63:Q63"/>
    <mergeCell ref="L65:L66"/>
    <mergeCell ref="M65:Q65"/>
    <mergeCell ref="M64:Q64"/>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C141:AC147"/>
    <mergeCell ref="AD141:AD147"/>
    <mergeCell ref="AC148:AC154"/>
    <mergeCell ref="AD148:AD154"/>
    <mergeCell ref="AC127:AC133"/>
    <mergeCell ref="AD127:AD133"/>
    <mergeCell ref="AC134:AC140"/>
    <mergeCell ref="AD134:AD140"/>
    <mergeCell ref="AC169:AC175"/>
    <mergeCell ref="AD169:AD175"/>
    <mergeCell ref="AC176:AC182"/>
    <mergeCell ref="AD176:AD182"/>
    <mergeCell ref="AC155:AC161"/>
    <mergeCell ref="AD155:AD161"/>
    <mergeCell ref="AC162:AC168"/>
    <mergeCell ref="AD162:AD168"/>
    <mergeCell ref="AC197:AC203"/>
    <mergeCell ref="AD197:AD203"/>
    <mergeCell ref="AC204:AC210"/>
    <mergeCell ref="AD204:AD210"/>
    <mergeCell ref="AC183:AC189"/>
    <mergeCell ref="AD183:AD189"/>
    <mergeCell ref="AC190:AC196"/>
    <mergeCell ref="AD190:AD196"/>
    <mergeCell ref="AC225:AC231"/>
    <mergeCell ref="AD225:AD231"/>
    <mergeCell ref="AC232:AC238"/>
    <mergeCell ref="AD232:AD238"/>
    <mergeCell ref="AC211:AC217"/>
    <mergeCell ref="AD211:AD217"/>
    <mergeCell ref="AC218:AC224"/>
    <mergeCell ref="AD218:AD224"/>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P33:R34 M45:O46 G42:I42 G30:I31 G36:I37 G25:I25 G48:I49 G54:I55 J15:L16 J27:L28 J39:L40 J51:L52 M21:O22">
    <cfRule type="expression" priority="1" dxfId="287" stopIfTrue="1">
      <formula>COUNTIF($M$59:$Q$66,G15)&gt;0</formula>
    </cfRule>
  </conditionalFormatting>
  <conditionalFormatting sqref="C12:C15 C18:C21 C48:C51 C54:C57 C24:C27 C30:C33 C36:C39 C42:C45">
    <cfRule type="expression" priority="2" dxfId="288" stopIfTrue="1">
      <formula>COUNTIF($C$12:$C$57,C12)&gt;1</formula>
    </cfRule>
  </conditionalFormatting>
  <conditionalFormatting sqref="G24:I24">
    <cfRule type="expression" priority="3" dxfId="287" stopIfTrue="1">
      <formula>COUNTIF($M$59:$Q$66,G24)&gt;0</formula>
    </cfRule>
  </conditionalFormatting>
  <conditionalFormatting sqref="G43:I43">
    <cfRule type="expression" priority="4" dxfId="287" stopIfTrue="1">
      <formula>COUNTIF($M$59:$Q$66,G43)&gt;0</formula>
    </cfRule>
  </conditionalFormatting>
  <conditionalFormatting sqref="G14 G20 J17 M23 J29 G26 G32 G38 J41 P35 M47 G44 G50 J53 G56">
    <cfRule type="cellIs" priority="5" dxfId="295" operator="notEqual" stopIfTrue="1">
      <formula>0</formula>
    </cfRule>
  </conditionalFormatting>
  <conditionalFormatting sqref="H59:I65 D59:G62 D65:G65">
    <cfRule type="expression" priority="6" dxfId="293" stopIfTrue="1">
      <formula>$C$60=TRUE</formula>
    </cfRule>
  </conditionalFormatting>
  <conditionalFormatting sqref="K62">
    <cfRule type="expression" priority="7" dxfId="294" stopIfTrue="1">
      <formula>$C$60=TRUE</formula>
    </cfRule>
  </conditionalFormatting>
  <conditionalFormatting sqref="G63">
    <cfRule type="expression" priority="8" dxfId="293" stopIfTrue="1">
      <formula>$C$60=TRUE</formula>
    </cfRule>
    <cfRule type="cellIs" priority="9" dxfId="16" operator="notEqual" stopIfTrue="1">
      <formula>0</formula>
    </cfRule>
  </conditionalFormatting>
  <conditionalFormatting sqref="G64 D63:F64">
    <cfRule type="expression" priority="10" dxfId="293" stopIfTrue="1">
      <formula>$C$60=TRUE</formula>
    </cfRule>
  </conditionalFormatting>
  <conditionalFormatting sqref="D12:D15 D18:D21 D24:D27 D30:D33 D36:D39 D42:D45 D48:D51 D54:D57 G12:I13 G18:I19">
    <cfRule type="expression" priority="11" dxfId="287" stopIfTrue="1">
      <formula>COUNTIF($M$59:$Q$66,D12)&gt;0</formula>
    </cfRule>
  </conditionalFormatting>
  <conditionalFormatting sqref="E12:E14 E18:E20 E24:E26 E30:E32 E36:E38 E42:E44 E48:E50 E54:E56">
    <cfRule type="expression" priority="12" dxfId="287" stopIfTrue="1">
      <formula>COUNTIF($M$59:$Q$66,D12)&gt;0</formula>
    </cfRule>
  </conditionalFormatting>
  <conditionalFormatting sqref="E15 E21 E27 E33 E39 E45 E51 E57">
    <cfRule type="expression" priority="13" dxfId="287" stopIfTrue="1">
      <formula>COUNTIF($M$59:$Q$66,D512)&gt;0</formula>
    </cfRule>
  </conditionalFormatting>
  <conditionalFormatting sqref="AA186 AA193 AA200 AA207 AA214 AA235 AA88 AA81 AA74 AA53 AA221 AA228 AA137 AA130 AA116 AA109 AA102 AA95 AA179 AA172 AA165 AA158 AA151 AA144 AA46 AA39 AA32 AA25 AA18 AA67 AA60 AA123">
    <cfRule type="cellIs" priority="14" dxfId="0" operator="notEqual" stopIfTrue="1">
      <formula>"против"</formula>
    </cfRule>
  </conditionalFormatting>
  <conditionalFormatting sqref="AA187 AA194 AA236 AA201 AA208 AA215 AA89 AA82 AA222 AA229 AA68 AA75 AA138 AA131 AA96 AA103 AA110 AA117 AA180 AA173 AA145 AA152 AA159 AA166 AA47 AA40 AA19 AA26 AA33 AA54 AA61 AA124">
    <cfRule type="expression" priority="15" dxfId="0" stopIfTrue="1">
      <formula>AA18&lt;&gt;"против"</formula>
    </cfRule>
  </conditionalFormatting>
  <conditionalFormatting sqref="AA234 AA185 AA192 AA199 AA206 AA213 AA220 AA227 AA66 AA73 AA80 AA87 AA94 AA101 AA108 AA115 AA129 AA136 AA143 AA150 AA157 AA164 AA171 AA178 AA17 AA24 AA31 AA38 AA45 AA52 AA59 AA122">
    <cfRule type="expression" priority="16" dxfId="0" stopIfTrue="1">
      <formula>AA18&lt;&gt;"против"</formula>
    </cfRule>
  </conditionalFormatting>
  <conditionalFormatting sqref="AA233 AA184 AA191 AA198 AA205 AA212 AA219 AA226 AA65 AA72 AA79 AA86 AA93 AA100 AA107 AA114 AA128 AA135 AA142 AA149 AA156 AA163 AA170 AA177 AA16 AA23 AA30 AA37 AA44 AA51 AA58 AA121">
    <cfRule type="expression" priority="17" dxfId="0" stopIfTrue="1">
      <formula>AA18&lt;&gt;"против"</formula>
    </cfRule>
  </conditionalFormatting>
  <conditionalFormatting sqref="AA237 AA188 AA195 AA202 AA209 AA216 AA223 AA48 AA76 AA83 AA97 AA104 AA111 AA118 AA132 AA146 AA153 AA160 AA167 AA174 AA181 AA230 AA90 AA139 AA20 AA27 AA34 AA41 AA55 AA62 AA69 AA125">
    <cfRule type="expression" priority="18" dxfId="0" stopIfTrue="1">
      <formula>AA18&lt;&gt;"против"</formula>
    </cfRule>
  </conditionalFormatting>
  <printOptions horizontalCentered="1"/>
  <pageMargins left="0.15748031496062992" right="0.1968503937007874" top="0.15748031496062992" bottom="0.22" header="0" footer="0"/>
  <pageSetup fitToHeight="1" fitToWidth="1" horizontalDpi="600" verticalDpi="600" orientation="portrait" paperSize="9" scale="82" r:id="rId2"/>
  <legacyDrawing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W131"/>
  <sheetViews>
    <sheetView showGridLines="0" showRowColHeaders="0" tabSelected="1" zoomScale="115" zoomScaleNormal="115" zoomScalePageLayoutView="0" workbookViewId="0" topLeftCell="A1">
      <pane xSplit="1" ySplit="7" topLeftCell="B18" activePane="bottomRight" state="frozen"/>
      <selection pane="topLeft" activeCell="A120" sqref="A120:IV131"/>
      <selection pane="topRight" activeCell="A120" sqref="A120:IV131"/>
      <selection pane="bottomLeft" activeCell="A120" sqref="A120:IV131"/>
      <selection pane="bottomRight" activeCell="E31" sqref="E31"/>
    </sheetView>
  </sheetViews>
  <sheetFormatPr defaultColWidth="9.00390625" defaultRowHeight="12.75"/>
  <cols>
    <col min="1" max="1" width="4.625" style="8" customWidth="1"/>
    <col min="2" max="5" width="27.75390625" style="8" customWidth="1"/>
    <col min="6" max="6" width="22.25390625" style="8" hidden="1" customWidth="1"/>
    <col min="7" max="7" width="18.75390625" style="8" hidden="1" customWidth="1"/>
    <col min="8" max="8" width="16.125" style="8" hidden="1" customWidth="1"/>
    <col min="9" max="9" width="14.25390625" style="8" hidden="1"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Судьи!H54</f>
        <v>5 марта (понедельник)</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93"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94"/>
      <c r="B9" s="140"/>
      <c r="C9" s="126"/>
      <c r="D9" s="126"/>
      <c r="E9" s="126"/>
      <c r="F9" s="126"/>
      <c r="G9" s="126"/>
      <c r="H9" s="126"/>
      <c r="I9" s="126"/>
      <c r="J9" s="126"/>
      <c r="K9" s="126"/>
      <c r="L9" s="126"/>
      <c r="M9" s="126"/>
    </row>
    <row r="10" spans="1:13" s="135" customFormat="1" ht="18" customHeight="1">
      <c r="A10" s="994"/>
      <c r="B10" s="137" t="s">
        <v>118</v>
      </c>
      <c r="C10" s="133" t="s">
        <v>116</v>
      </c>
      <c r="D10" s="133" t="s">
        <v>124</v>
      </c>
      <c r="E10" s="133" t="s">
        <v>128</v>
      </c>
      <c r="F10" s="133"/>
      <c r="G10" s="133"/>
      <c r="H10" s="133"/>
      <c r="I10" s="133"/>
      <c r="J10" s="133"/>
      <c r="K10" s="133"/>
      <c r="L10" s="133"/>
      <c r="M10" s="133"/>
    </row>
    <row r="11" spans="1:13" ht="15" customHeight="1">
      <c r="A11" s="994"/>
      <c r="B11" s="142"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94"/>
      <c r="B12" s="138" t="s">
        <v>119</v>
      </c>
      <c r="C12" s="139" t="s">
        <v>117</v>
      </c>
      <c r="D12" s="139" t="s">
        <v>125</v>
      </c>
      <c r="E12" s="139" t="s">
        <v>129</v>
      </c>
      <c r="F12" s="139"/>
      <c r="G12" s="139"/>
      <c r="H12" s="139"/>
      <c r="I12" s="139"/>
      <c r="J12" s="125"/>
      <c r="K12" s="125"/>
      <c r="L12" s="125"/>
      <c r="M12" s="125"/>
    </row>
    <row r="13" spans="1:23" ht="18" customHeight="1">
      <c r="A13" s="995"/>
      <c r="B13" s="141"/>
      <c r="C13" s="127"/>
      <c r="D13" s="127"/>
      <c r="E13" s="127"/>
      <c r="F13" s="127"/>
      <c r="G13" s="127"/>
      <c r="H13" s="127"/>
      <c r="I13" s="127"/>
      <c r="J13" s="127"/>
      <c r="K13" s="127"/>
      <c r="L13" s="127"/>
      <c r="M13" s="127"/>
      <c r="W13" s="134"/>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t="s">
        <v>136</v>
      </c>
      <c r="C17" s="129" t="s">
        <v>112</v>
      </c>
      <c r="D17" s="129" t="s">
        <v>114</v>
      </c>
      <c r="E17" s="129" t="s">
        <v>126</v>
      </c>
      <c r="F17" s="129"/>
      <c r="G17" s="510"/>
      <c r="H17" s="510"/>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t="s">
        <v>137</v>
      </c>
      <c r="C19" s="125" t="s">
        <v>113</v>
      </c>
      <c r="D19" s="125" t="s">
        <v>115</v>
      </c>
      <c r="E19" s="125" t="s">
        <v>127</v>
      </c>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t="s">
        <v>122</v>
      </c>
      <c r="C24" s="129" t="s">
        <v>138</v>
      </c>
      <c r="D24" s="129" t="s">
        <v>130</v>
      </c>
      <c r="E24" s="129" t="s">
        <v>120</v>
      </c>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7" ht="18" customHeight="1">
      <c r="A26" s="986"/>
      <c r="B26" s="125" t="s">
        <v>123</v>
      </c>
      <c r="C26" s="125" t="s">
        <v>139</v>
      </c>
      <c r="D26" s="125" t="s">
        <v>131</v>
      </c>
      <c r="E26" s="125" t="s">
        <v>121</v>
      </c>
      <c r="F26" s="125"/>
      <c r="G26" s="125"/>
      <c r="H26" s="125"/>
      <c r="I26" s="125"/>
      <c r="J26" s="125"/>
      <c r="K26" s="125"/>
      <c r="L26" s="125"/>
      <c r="M26" s="125"/>
      <c r="Q26" s="136"/>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t="s">
        <v>132</v>
      </c>
      <c r="C31" s="129" t="s">
        <v>134</v>
      </c>
      <c r="D31" s="129" t="s">
        <v>140</v>
      </c>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t="s">
        <v>133</v>
      </c>
      <c r="C33" s="125" t="s">
        <v>135</v>
      </c>
      <c r="D33" s="125" t="s">
        <v>141</v>
      </c>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hidden="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hidden="1">
      <c r="A37" s="986"/>
      <c r="B37" s="126"/>
      <c r="C37" s="126"/>
      <c r="D37" s="126"/>
      <c r="E37" s="126"/>
      <c r="F37" s="126"/>
      <c r="G37" s="126"/>
      <c r="H37" s="126"/>
      <c r="I37" s="126"/>
      <c r="J37" s="126"/>
      <c r="K37" s="126"/>
      <c r="L37" s="126"/>
      <c r="M37" s="126"/>
    </row>
    <row r="38" spans="1:13" ht="18" customHeight="1" hidden="1">
      <c r="A38" s="986"/>
      <c r="B38" s="129"/>
      <c r="C38" s="129"/>
      <c r="D38" s="129"/>
      <c r="E38" s="129"/>
      <c r="F38" s="129"/>
      <c r="G38" s="129"/>
      <c r="H38" s="129"/>
      <c r="I38" s="129"/>
      <c r="J38" s="129"/>
      <c r="K38" s="129"/>
      <c r="L38" s="129"/>
      <c r="M38" s="129"/>
    </row>
    <row r="39" spans="1:13" ht="15" customHeight="1" hidden="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hidden="1">
      <c r="A40" s="986"/>
      <c r="B40" s="125"/>
      <c r="C40" s="125"/>
      <c r="D40" s="125"/>
      <c r="E40" s="125"/>
      <c r="F40" s="125"/>
      <c r="G40" s="125"/>
      <c r="H40" s="125"/>
      <c r="I40" s="125"/>
      <c r="J40" s="125"/>
      <c r="K40" s="125"/>
      <c r="L40" s="125"/>
      <c r="M40" s="125"/>
    </row>
    <row r="41" spans="1:13" ht="18" customHeight="1" hidden="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hidden="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hidden="1">
      <c r="A44" s="986"/>
      <c r="B44" s="126"/>
      <c r="C44" s="126"/>
      <c r="D44" s="126"/>
      <c r="E44" s="126"/>
      <c r="F44" s="126"/>
      <c r="G44" s="126"/>
      <c r="H44" s="126"/>
      <c r="I44" s="126"/>
      <c r="J44" s="126"/>
      <c r="K44" s="126"/>
      <c r="L44" s="126"/>
      <c r="M44" s="126"/>
    </row>
    <row r="45" spans="1:13" ht="18" customHeight="1" hidden="1">
      <c r="A45" s="986"/>
      <c r="B45" s="129"/>
      <c r="C45" s="129"/>
      <c r="D45" s="129"/>
      <c r="E45" s="129"/>
      <c r="F45" s="129"/>
      <c r="G45" s="129"/>
      <c r="H45" s="129"/>
      <c r="I45" s="129"/>
      <c r="J45" s="129"/>
      <c r="K45" s="129"/>
      <c r="L45" s="129"/>
      <c r="M45" s="129"/>
    </row>
    <row r="46" spans="1:13" ht="15" customHeight="1" hidden="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hidden="1">
      <c r="A47" s="986"/>
      <c r="B47" s="125"/>
      <c r="C47" s="125"/>
      <c r="D47" s="125"/>
      <c r="E47" s="125"/>
      <c r="F47" s="125"/>
      <c r="G47" s="125"/>
      <c r="H47" s="125"/>
      <c r="I47" s="125"/>
      <c r="J47" s="125"/>
      <c r="K47" s="125"/>
      <c r="L47" s="125"/>
      <c r="M47" s="125"/>
    </row>
    <row r="48" spans="1:13" ht="18" customHeight="1" hidden="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hidden="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hidden="1">
      <c r="A51" s="986"/>
      <c r="B51" s="126"/>
      <c r="C51" s="126"/>
      <c r="D51" s="126"/>
      <c r="E51" s="126"/>
      <c r="F51" s="126"/>
      <c r="G51" s="126"/>
      <c r="H51" s="126"/>
      <c r="I51" s="126"/>
      <c r="J51" s="126"/>
      <c r="K51" s="126"/>
      <c r="L51" s="126"/>
      <c r="M51" s="126"/>
    </row>
    <row r="52" spans="1:13" ht="18" customHeight="1" hidden="1">
      <c r="A52" s="986"/>
      <c r="B52" s="129"/>
      <c r="C52" s="129"/>
      <c r="D52" s="129"/>
      <c r="E52" s="129"/>
      <c r="F52" s="129"/>
      <c r="G52" s="129"/>
      <c r="H52" s="129"/>
      <c r="I52" s="129"/>
      <c r="J52" s="129"/>
      <c r="K52" s="129"/>
      <c r="L52" s="129"/>
      <c r="M52" s="129"/>
    </row>
    <row r="53" spans="1:13" ht="15" customHeight="1" hidden="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hidden="1">
      <c r="A54" s="986"/>
      <c r="B54" s="125"/>
      <c r="C54" s="125"/>
      <c r="D54" s="125"/>
      <c r="E54" s="125"/>
      <c r="F54" s="125"/>
      <c r="G54" s="125"/>
      <c r="H54" s="125"/>
      <c r="I54" s="125"/>
      <c r="J54" s="125"/>
      <c r="K54" s="125"/>
      <c r="L54" s="125"/>
      <c r="M54" s="125"/>
    </row>
    <row r="55" spans="1:13" ht="18" customHeight="1" hidden="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hidden="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hidden="1">
      <c r="A58" s="986"/>
      <c r="B58" s="126"/>
      <c r="C58" s="126"/>
      <c r="D58" s="126"/>
      <c r="E58" s="126"/>
      <c r="F58" s="126"/>
      <c r="G58" s="126"/>
      <c r="H58" s="126"/>
      <c r="I58" s="126"/>
      <c r="J58" s="126"/>
      <c r="K58" s="126"/>
      <c r="L58" s="126"/>
      <c r="M58" s="126"/>
    </row>
    <row r="59" spans="1:13" ht="18" customHeight="1" hidden="1">
      <c r="A59" s="986"/>
      <c r="B59" s="129"/>
      <c r="C59" s="129"/>
      <c r="D59" s="129"/>
      <c r="E59" s="129"/>
      <c r="F59" s="129"/>
      <c r="G59" s="129"/>
      <c r="H59" s="129"/>
      <c r="I59" s="129"/>
      <c r="J59" s="129"/>
      <c r="K59" s="129"/>
      <c r="L59" s="129"/>
      <c r="M59" s="129"/>
    </row>
    <row r="60" spans="1:13" ht="15" customHeight="1" hidden="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hidden="1">
      <c r="A61" s="986"/>
      <c r="B61" s="125"/>
      <c r="C61" s="125"/>
      <c r="D61" s="125"/>
      <c r="E61" s="125"/>
      <c r="F61" s="125"/>
      <c r="G61" s="125"/>
      <c r="H61" s="125"/>
      <c r="I61" s="125"/>
      <c r="J61" s="125"/>
      <c r="K61" s="125"/>
      <c r="L61" s="125"/>
      <c r="M61" s="125"/>
    </row>
    <row r="62" spans="1:16" ht="18" customHeight="1" hidden="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4</v>
      </c>
      <c r="B104" s="13">
        <v>27</v>
      </c>
      <c r="C104" s="13">
        <v>27</v>
      </c>
      <c r="D104" s="13">
        <v>27</v>
      </c>
      <c r="E104" s="13">
        <v>27</v>
      </c>
      <c r="F104" s="13">
        <v>0</v>
      </c>
      <c r="G104" s="13">
        <v>0</v>
      </c>
      <c r="H104" s="13">
        <v>0</v>
      </c>
      <c r="I104" s="13">
        <v>0</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94:M94"/>
    <mergeCell ref="B95:M95"/>
    <mergeCell ref="A22:A27"/>
    <mergeCell ref="A29:A34"/>
    <mergeCell ref="A36:A41"/>
    <mergeCell ref="A43:A48"/>
    <mergeCell ref="A99:M99"/>
    <mergeCell ref="A85:A90"/>
    <mergeCell ref="A78:A83"/>
    <mergeCell ref="A71:A76"/>
    <mergeCell ref="B92:M92"/>
    <mergeCell ref="B93:M93"/>
    <mergeCell ref="A57:A62"/>
    <mergeCell ref="A64:A69"/>
    <mergeCell ref="B1:M1"/>
    <mergeCell ref="B2:M2"/>
    <mergeCell ref="B3:M3"/>
    <mergeCell ref="B5:M5"/>
    <mergeCell ref="B4:M4"/>
    <mergeCell ref="A50:A55"/>
    <mergeCell ref="A8:A13"/>
    <mergeCell ref="A15:A20"/>
  </mergeCells>
  <conditionalFormatting sqref="B47:M47 B54:M54 B40:M40 B19:M19 B82:M82 B33:M33 B61:M61 B68:M68 B75:M75 B12:M12 B89:M89 B26:M26">
    <cfRule type="expression" priority="1" dxfId="0" stopIfTrue="1">
      <formula>B11&lt;&gt;"против"</formula>
    </cfRule>
  </conditionalFormatting>
  <conditionalFormatting sqref="B17:M17 B80:M80 B31:M31 B38:M38 B45:M45 B52:M52 B59:M59 B66:M66 B73:M73 B10:M10 B87:M87 B24:M24">
    <cfRule type="expression" priority="2" dxfId="0" stopIfTrue="1">
      <formula>B11&lt;&gt;"против"</formula>
    </cfRule>
  </conditionalFormatting>
  <conditionalFormatting sqref="B16:M16 B79:M79 B30:M30 B37:M37 B44:M44 B51:M51 B58:M58 B65:M65 B72:M72 B9:M9 B86:M86 F23:M23 B23 D23">
    <cfRule type="expression" priority="3" dxfId="0" stopIfTrue="1">
      <formula>B11&lt;&gt;"против"</formula>
    </cfRule>
  </conditionalFormatting>
  <conditionalFormatting sqref="B20:M20 B83:M83 B34:M34 B41:M41 B48:M48 B55:M55 B62:M62 B69:M69 B76:M76 B13:M13 B90:M90 F27:M27 B27 D27">
    <cfRule type="expression" priority="4" dxfId="0" stopIfTrue="1">
      <formula>B11&lt;&gt;"против"</formula>
    </cfRule>
  </conditionalFormatting>
  <conditionalFormatting sqref="B53:M53 B46:M46 B39:M39 B32:M32 B25:M25 B81:M81 B18:M18 B74:M74 B67:M67 B88:M88 B60:M60 B11:M11">
    <cfRule type="cellIs" priority="5" dxfId="0" operator="notEqual" stopIfTrue="1">
      <formula>"против"</formula>
    </cfRule>
  </conditionalFormatting>
  <conditionalFormatting sqref="C23">
    <cfRule type="expression" priority="19" dxfId="0" stopIfTrue="1">
      <formula>E25&lt;&gt;"против"</formula>
    </cfRule>
  </conditionalFormatting>
  <conditionalFormatting sqref="C27">
    <cfRule type="expression" priority="21" dxfId="0" stopIfTrue="1">
      <formula>E25&lt;&gt;"против"</formula>
    </cfRule>
  </conditionalFormatting>
  <conditionalFormatting sqref="E23">
    <cfRule type="expression" priority="40" dxfId="0" stopIfTrue="1">
      <formula>C25&lt;&gt;"против"</formula>
    </cfRule>
  </conditionalFormatting>
  <conditionalFormatting sqref="E27">
    <cfRule type="expression" priority="41" dxfId="0" stopIfTrue="1">
      <formula>C25&lt;&gt;"против"</formula>
    </cfRule>
  </conditionalFormatting>
  <printOptions horizontalCentered="1"/>
  <pageMargins left="0.15" right="0.14" top="0.14" bottom="0.13" header="0.14" footer="0.21"/>
  <pageSetup fitToHeight="1" fitToWidth="1" horizontalDpi="600" verticalDpi="600" orientation="landscape" paperSize="9" scale="96" r:id="rId3"/>
  <drawing r:id="rId2"/>
  <legacyDrawing r:id="rId1"/>
</worksheet>
</file>

<file path=xl/worksheets/sheet20.xml><?xml version="1.0" encoding="utf-8"?>
<worksheet xmlns="http://schemas.openxmlformats.org/spreadsheetml/2006/main" xmlns:r="http://schemas.openxmlformats.org/officeDocument/2006/relationships">
  <sheetPr codeName="Лист18">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8.875" style="171" customWidth="1"/>
    <col min="2" max="2" width="5.75390625" style="171" customWidth="1"/>
    <col min="3" max="3" width="6.25390625" style="184" hidden="1" customWidth="1"/>
    <col min="4" max="4" width="21.375" style="179" customWidth="1"/>
    <col min="5" max="5" width="4.75390625" style="179" customWidth="1"/>
    <col min="6" max="6" width="10.625" style="179" customWidth="1"/>
    <col min="7" max="7" width="1.75390625" style="171" customWidth="1"/>
    <col min="8" max="9" width="7.75390625" style="171" customWidth="1"/>
    <col min="10" max="10" width="1.75390625" style="171" customWidth="1"/>
    <col min="11" max="12" width="7.75390625" style="171" customWidth="1"/>
    <col min="13" max="13" width="1.75390625" style="179" customWidth="1"/>
    <col min="14" max="15" width="7.75390625" style="179" customWidth="1"/>
    <col min="16" max="16" width="1.75390625" style="179" customWidth="1"/>
    <col min="17" max="17" width="8.125" style="210" customWidth="1"/>
    <col min="18" max="18" width="8.75390625" style="179" customWidth="1"/>
    <col min="19" max="19" width="10.125" style="171" customWidth="1"/>
    <col min="20" max="26" width="9.125" style="171" customWidth="1"/>
    <col min="27" max="27" width="34.375" style="144" hidden="1" customWidth="1"/>
    <col min="28" max="28" width="9.125" style="144" hidden="1" customWidth="1"/>
    <col min="29" max="30" width="9.125" style="171" hidden="1" customWidth="1"/>
    <col min="31" max="31" width="9.125" style="170" hidden="1" customWidth="1"/>
    <col min="32" max="16384" width="9.125" style="171" customWidth="1"/>
  </cols>
  <sheetData>
    <row r="1" spans="1:19" ht="31.5" customHeight="1">
      <c r="A1" s="220"/>
      <c r="B1" s="547"/>
      <c r="C1" s="547"/>
      <c r="D1" s="1566"/>
      <c r="E1" s="1566"/>
      <c r="F1" s="1566"/>
      <c r="G1" s="1566"/>
      <c r="H1" s="1566"/>
      <c r="I1" s="1566"/>
      <c r="J1" s="1566"/>
      <c r="K1" s="1566"/>
      <c r="L1" s="1566"/>
      <c r="M1" s="1566"/>
      <c r="N1" s="1566"/>
      <c r="O1" s="1566"/>
      <c r="P1" s="1566"/>
      <c r="Q1" s="1566"/>
      <c r="R1" s="547"/>
      <c r="S1" s="205"/>
    </row>
    <row r="2" spans="1:31" s="180" customFormat="1" ht="15">
      <c r="A2" s="291"/>
      <c r="B2" s="291"/>
      <c r="C2" s="291"/>
      <c r="D2" s="1392"/>
      <c r="E2" s="1392"/>
      <c r="F2" s="1392"/>
      <c r="G2" s="1392"/>
      <c r="H2" s="1392"/>
      <c r="I2" s="1392"/>
      <c r="J2" s="1392"/>
      <c r="K2" s="1392"/>
      <c r="L2" s="1392"/>
      <c r="M2" s="1392"/>
      <c r="N2" s="1392"/>
      <c r="O2" s="1392"/>
      <c r="P2" s="1392"/>
      <c r="Q2" s="1392"/>
      <c r="R2" s="711"/>
      <c r="S2" s="489"/>
      <c r="AA2" s="146"/>
      <c r="AB2" s="146"/>
      <c r="AE2" s="217"/>
    </row>
    <row r="3" spans="1:31" s="180" customFormat="1" ht="8.25" customHeight="1">
      <c r="A3" s="489"/>
      <c r="B3" s="489"/>
      <c r="C3" s="730"/>
      <c r="D3" s="1564"/>
      <c r="E3" s="1564"/>
      <c r="F3" s="1564"/>
      <c r="G3" s="1564"/>
      <c r="H3" s="1564"/>
      <c r="I3" s="1564"/>
      <c r="J3" s="1564"/>
      <c r="K3" s="1564"/>
      <c r="L3" s="1564"/>
      <c r="M3" s="1564"/>
      <c r="N3" s="1564"/>
      <c r="O3" s="1564"/>
      <c r="P3" s="1564"/>
      <c r="Q3" s="1564"/>
      <c r="R3" s="544"/>
      <c r="S3" s="489"/>
      <c r="AA3" s="146"/>
      <c r="AB3" s="146"/>
      <c r="AE3" s="217"/>
    </row>
    <row r="4" spans="1:28" ht="11.25" customHeight="1">
      <c r="A4" s="205"/>
      <c r="B4" s="205"/>
      <c r="C4" s="205"/>
      <c r="D4" s="1567"/>
      <c r="E4" s="1567"/>
      <c r="F4" s="1567"/>
      <c r="G4" s="1567"/>
      <c r="H4" s="1567"/>
      <c r="I4" s="1567"/>
      <c r="J4" s="1567"/>
      <c r="K4" s="1567"/>
      <c r="L4" s="1567"/>
      <c r="M4" s="1567"/>
      <c r="N4" s="1567"/>
      <c r="O4" s="1567"/>
      <c r="P4" s="1567"/>
      <c r="Q4" s="1567"/>
      <c r="R4" s="691"/>
      <c r="S4" s="205"/>
      <c r="AA4" s="146"/>
      <c r="AB4" s="146"/>
    </row>
    <row r="5" spans="1:19" ht="12" customHeight="1">
      <c r="A5" s="205"/>
      <c r="B5" s="205"/>
      <c r="C5" s="644"/>
      <c r="D5" s="566"/>
      <c r="E5" s="566"/>
      <c r="F5" s="566"/>
      <c r="G5" s="205"/>
      <c r="H5" s="1549"/>
      <c r="I5" s="1549"/>
      <c r="J5" s="1549"/>
      <c r="K5" s="1549"/>
      <c r="L5" s="1084"/>
      <c r="M5" s="1084"/>
      <c r="N5" s="1084"/>
      <c r="O5" s="1084"/>
      <c r="P5" s="282"/>
      <c r="Q5" s="1396"/>
      <c r="R5" s="1396"/>
      <c r="S5" s="205"/>
    </row>
    <row r="6" spans="1:31" s="190" customFormat="1" ht="18" customHeight="1">
      <c r="A6" s="1563"/>
      <c r="B6" s="1563"/>
      <c r="C6" s="713"/>
      <c r="D6" s="283"/>
      <c r="E6" s="276"/>
      <c r="F6" s="276"/>
      <c r="G6" s="490"/>
      <c r="H6" s="1565"/>
      <c r="I6" s="1565"/>
      <c r="J6" s="713"/>
      <c r="K6" s="1395"/>
      <c r="L6" s="1395"/>
      <c r="M6" s="285"/>
      <c r="N6" s="721"/>
      <c r="O6" s="707"/>
      <c r="P6" s="707"/>
      <c r="Q6" s="1134"/>
      <c r="R6" s="1134"/>
      <c r="S6" s="719"/>
      <c r="AA6" s="144"/>
      <c r="AB6" s="144"/>
      <c r="AE6" s="224"/>
    </row>
    <row r="7" spans="1:31" s="180" customFormat="1" ht="12.75" customHeight="1">
      <c r="A7" s="722"/>
      <c r="B7" s="722"/>
      <c r="C7" s="723"/>
      <c r="D7" s="290"/>
      <c r="E7" s="290"/>
      <c r="F7" s="290"/>
      <c r="G7" s="494"/>
      <c r="H7" s="616"/>
      <c r="I7" s="616"/>
      <c r="J7" s="616"/>
      <c r="K7" s="291"/>
      <c r="L7" s="291"/>
      <c r="M7" s="274"/>
      <c r="N7" s="617"/>
      <c r="O7" s="618"/>
      <c r="P7" s="618"/>
      <c r="Q7" s="274"/>
      <c r="R7" s="274"/>
      <c r="S7" s="489"/>
      <c r="AA7" s="150"/>
      <c r="AB7" s="150"/>
      <c r="AE7" s="170"/>
    </row>
    <row r="8" spans="1:19" ht="10.5" customHeight="1">
      <c r="A8" s="547"/>
      <c r="B8" s="547"/>
      <c r="C8" s="690"/>
      <c r="D8" s="619"/>
      <c r="E8" s="619"/>
      <c r="F8" s="1390"/>
      <c r="G8" s="1390"/>
      <c r="H8" s="1390"/>
      <c r="I8" s="1390"/>
      <c r="J8" s="1390"/>
      <c r="K8" s="1390"/>
      <c r="L8" s="1390"/>
      <c r="M8" s="1390"/>
      <c r="N8" s="1390"/>
      <c r="O8" s="1390"/>
      <c r="P8" s="1390"/>
      <c r="Q8" s="1390"/>
      <c r="R8" s="619"/>
      <c r="S8" s="205"/>
    </row>
    <row r="9" spans="1:19" ht="6" customHeight="1">
      <c r="A9" s="1493"/>
      <c r="B9" s="1189"/>
      <c r="C9" s="1495"/>
      <c r="D9" s="1215"/>
      <c r="E9" s="1156"/>
      <c r="F9" s="684"/>
      <c r="G9" s="621"/>
      <c r="H9" s="568"/>
      <c r="I9" s="205"/>
      <c r="J9" s="200"/>
      <c r="K9" s="205"/>
      <c r="L9" s="205"/>
      <c r="M9" s="566"/>
      <c r="N9" s="566"/>
      <c r="O9" s="566"/>
      <c r="P9" s="566"/>
      <c r="Q9" s="586"/>
      <c r="R9" s="566"/>
      <c r="S9" s="205"/>
    </row>
    <row r="10" spans="1:31" ht="9.75" customHeight="1">
      <c r="A10" s="1494"/>
      <c r="B10" s="1190"/>
      <c r="C10" s="1495"/>
      <c r="D10" s="1215"/>
      <c r="E10" s="1156"/>
      <c r="F10" s="685"/>
      <c r="G10" s="622"/>
      <c r="H10" s="548"/>
      <c r="I10" s="623"/>
      <c r="J10" s="624"/>
      <c r="K10" s="624"/>
      <c r="L10" s="624"/>
      <c r="M10" s="625"/>
      <c r="N10" s="626"/>
      <c r="O10" s="627"/>
      <c r="P10" s="625"/>
      <c r="Q10" s="626"/>
      <c r="R10" s="1156"/>
      <c r="S10" s="205"/>
      <c r="AE10" s="225"/>
    </row>
    <row r="11" spans="1:31" s="194" customFormat="1" ht="9.75" customHeight="1" thickBot="1">
      <c r="A11" s="1494"/>
      <c r="B11" s="1190"/>
      <c r="C11" s="1496"/>
      <c r="D11" s="1400"/>
      <c r="E11" s="1401"/>
      <c r="F11" s="686"/>
      <c r="G11" s="622"/>
      <c r="H11" s="571"/>
      <c r="I11" s="629"/>
      <c r="J11" s="630"/>
      <c r="K11" s="630"/>
      <c r="L11" s="630"/>
      <c r="M11" s="631"/>
      <c r="N11" s="632"/>
      <c r="O11" s="633"/>
      <c r="P11" s="631"/>
      <c r="Q11" s="632"/>
      <c r="R11" s="1157"/>
      <c r="S11" s="569"/>
      <c r="AA11" s="153"/>
      <c r="AB11" s="153"/>
      <c r="AE11" s="225"/>
    </row>
    <row r="12" spans="1:31" s="194" customFormat="1" ht="15" customHeight="1">
      <c r="A12" s="1560"/>
      <c r="B12" s="1561"/>
      <c r="C12" s="1556"/>
      <c r="D12" s="351"/>
      <c r="E12" s="352"/>
      <c r="F12" s="353"/>
      <c r="G12" s="1541"/>
      <c r="H12" s="1418"/>
      <c r="I12" s="1418"/>
      <c r="J12" s="364"/>
      <c r="K12" s="673"/>
      <c r="L12" s="673"/>
      <c r="M12" s="295"/>
      <c r="N12" s="295"/>
      <c r="O12" s="295"/>
      <c r="P12" s="295"/>
      <c r="Q12" s="295"/>
      <c r="R12" s="295"/>
      <c r="S12" s="569"/>
      <c r="AA12" s="153"/>
      <c r="AB12" s="153"/>
      <c r="AE12" s="219"/>
    </row>
    <row r="13" spans="1:31" s="184" customFormat="1" ht="15" customHeight="1">
      <c r="A13" s="1334"/>
      <c r="B13" s="1562"/>
      <c r="C13" s="1557"/>
      <c r="D13" s="354"/>
      <c r="E13" s="355"/>
      <c r="F13" s="356"/>
      <c r="G13" s="1540"/>
      <c r="H13" s="1530"/>
      <c r="I13" s="1530"/>
      <c r="J13" s="258"/>
      <c r="K13" s="656"/>
      <c r="L13" s="656"/>
      <c r="M13" s="270"/>
      <c r="N13" s="270"/>
      <c r="O13" s="270"/>
      <c r="P13" s="270"/>
      <c r="Q13" s="270"/>
      <c r="R13" s="270"/>
      <c r="S13" s="578"/>
      <c r="AA13" s="144"/>
      <c r="AB13" s="144"/>
      <c r="AE13" s="219"/>
    </row>
    <row r="14" spans="1:31" s="184" customFormat="1" ht="15" customHeight="1">
      <c r="A14" s="1333"/>
      <c r="B14" s="1558"/>
      <c r="C14" s="1554"/>
      <c r="D14" s="371"/>
      <c r="E14" s="242"/>
      <c r="F14" s="372"/>
      <c r="G14" s="373"/>
      <c r="H14" s="1551"/>
      <c r="I14" s="1572"/>
      <c r="J14" s="359"/>
      <c r="K14" s="656"/>
      <c r="L14" s="656"/>
      <c r="M14" s="270"/>
      <c r="N14" s="270"/>
      <c r="O14" s="270"/>
      <c r="P14" s="270"/>
      <c r="Q14" s="270"/>
      <c r="R14" s="270"/>
      <c r="S14" s="578"/>
      <c r="AA14" s="144"/>
      <c r="AB14" s="144"/>
      <c r="AE14" s="219"/>
    </row>
    <row r="15" spans="1:31" s="184" customFormat="1" ht="15" customHeight="1" thickBot="1">
      <c r="A15" s="1519"/>
      <c r="B15" s="1559"/>
      <c r="C15" s="1555"/>
      <c r="D15" s="374"/>
      <c r="E15" s="375"/>
      <c r="F15" s="376"/>
      <c r="G15" s="232"/>
      <c r="H15" s="359"/>
      <c r="I15" s="391"/>
      <c r="J15" s="1573"/>
      <c r="K15" s="1143"/>
      <c r="L15" s="1143"/>
      <c r="M15" s="359"/>
      <c r="N15" s="270"/>
      <c r="O15" s="270"/>
      <c r="P15" s="270"/>
      <c r="Q15" s="270"/>
      <c r="R15" s="270"/>
      <c r="S15" s="578"/>
      <c r="AA15" s="128" t="s">
        <v>71</v>
      </c>
      <c r="AB15" s="1144">
        <v>1</v>
      </c>
      <c r="AC15" s="1001">
        <v>14</v>
      </c>
      <c r="AD15" s="1002">
        <v>7</v>
      </c>
      <c r="AE15" s="1000" t="b">
        <v>0</v>
      </c>
    </row>
    <row r="16" spans="1:31" s="184" customFormat="1" ht="15" customHeight="1">
      <c r="A16" s="1568"/>
      <c r="B16" s="1570"/>
      <c r="C16" s="1476"/>
      <c r="D16" s="1552"/>
      <c r="E16" s="687"/>
      <c r="F16" s="1552"/>
      <c r="G16" s="232"/>
      <c r="H16" s="359"/>
      <c r="I16" s="391"/>
      <c r="J16" s="1574"/>
      <c r="K16" s="1575"/>
      <c r="L16" s="1575"/>
      <c r="M16" s="359"/>
      <c r="N16" s="270"/>
      <c r="O16" s="270"/>
      <c r="P16" s="270"/>
      <c r="Q16" s="270"/>
      <c r="R16" s="270"/>
      <c r="S16" s="578"/>
      <c r="AA16" s="157">
        <f>IF(AE15,D12,"")</f>
      </c>
      <c r="AB16" s="1144"/>
      <c r="AC16" s="1001"/>
      <c r="AD16" s="1002"/>
      <c r="AE16" s="1000"/>
    </row>
    <row r="17" spans="1:31" s="184" customFormat="1" ht="15" customHeight="1" thickBot="1">
      <c r="A17" s="1102"/>
      <c r="B17" s="1571"/>
      <c r="C17" s="1365"/>
      <c r="D17" s="1117"/>
      <c r="E17" s="527"/>
      <c r="F17" s="1117"/>
      <c r="G17" s="232"/>
      <c r="H17" s="258"/>
      <c r="I17" s="549"/>
      <c r="J17" s="579"/>
      <c r="K17" s="1085"/>
      <c r="L17" s="1085"/>
      <c r="M17" s="273"/>
      <c r="N17" s="270"/>
      <c r="O17" s="270"/>
      <c r="P17" s="270"/>
      <c r="Q17" s="270"/>
      <c r="R17" s="270"/>
      <c r="S17" s="578"/>
      <c r="AA17" s="158">
        <f>IF(AE15,D13,"")</f>
      </c>
      <c r="AB17" s="1144"/>
      <c r="AC17" s="1001"/>
      <c r="AD17" s="1002"/>
      <c r="AE17" s="1000"/>
    </row>
    <row r="18" spans="1:31" s="184" customFormat="1" ht="15" customHeight="1">
      <c r="A18" s="1560"/>
      <c r="B18" s="1561"/>
      <c r="C18" s="1556"/>
      <c r="D18" s="351"/>
      <c r="E18" s="352"/>
      <c r="F18" s="353"/>
      <c r="G18" s="1541"/>
      <c r="H18" s="1418"/>
      <c r="I18" s="1542"/>
      <c r="J18" s="258"/>
      <c r="K18" s="161"/>
      <c r="L18" s="161"/>
      <c r="M18" s="273"/>
      <c r="N18" s="270"/>
      <c r="O18" s="270"/>
      <c r="P18" s="270"/>
      <c r="Q18" s="270"/>
      <c r="R18" s="270"/>
      <c r="S18" s="578"/>
      <c r="AA18" s="159"/>
      <c r="AB18" s="1144"/>
      <c r="AC18" s="1001"/>
      <c r="AD18" s="1002"/>
      <c r="AE18" s="1000"/>
    </row>
    <row r="19" spans="1:31" s="184" customFormat="1" ht="15" customHeight="1">
      <c r="A19" s="1334"/>
      <c r="B19" s="1562"/>
      <c r="C19" s="1557"/>
      <c r="D19" s="354"/>
      <c r="E19" s="355"/>
      <c r="F19" s="356"/>
      <c r="G19" s="1540"/>
      <c r="H19" s="1530"/>
      <c r="I19" s="1543"/>
      <c r="J19" s="258"/>
      <c r="K19" s="656"/>
      <c r="L19" s="656"/>
      <c r="M19" s="272"/>
      <c r="N19" s="270"/>
      <c r="O19" s="270"/>
      <c r="P19" s="270"/>
      <c r="Q19" s="270"/>
      <c r="R19" s="270"/>
      <c r="S19" s="578"/>
      <c r="AA19" s="160">
        <f>IF(AE15,D14,"")</f>
      </c>
      <c r="AB19" s="1144"/>
      <c r="AC19" s="1001"/>
      <c r="AD19" s="1002"/>
      <c r="AE19" s="1000"/>
    </row>
    <row r="20" spans="1:31" s="184" customFormat="1" ht="15" customHeight="1">
      <c r="A20" s="1333"/>
      <c r="B20" s="1558"/>
      <c r="C20" s="1554"/>
      <c r="D20" s="357"/>
      <c r="E20" s="271"/>
      <c r="F20" s="358"/>
      <c r="G20" s="373"/>
      <c r="H20" s="1551"/>
      <c r="I20" s="1551"/>
      <c r="J20" s="359"/>
      <c r="K20" s="656"/>
      <c r="L20" s="656"/>
      <c r="M20" s="272"/>
      <c r="N20" s="1103"/>
      <c r="O20" s="1103"/>
      <c r="P20" s="270"/>
      <c r="Q20" s="270"/>
      <c r="R20" s="270"/>
      <c r="S20" s="578"/>
      <c r="AA20" s="162">
        <f>IF(AE15,D15,"")</f>
      </c>
      <c r="AB20" s="1144"/>
      <c r="AC20" s="1001"/>
      <c r="AD20" s="1002"/>
      <c r="AE20" s="1000"/>
    </row>
    <row r="21" spans="1:31" s="184" customFormat="1" ht="15" customHeight="1" thickBot="1">
      <c r="A21" s="1519"/>
      <c r="B21" s="1559"/>
      <c r="C21" s="1555"/>
      <c r="D21" s="360"/>
      <c r="E21" s="361"/>
      <c r="F21" s="362"/>
      <c r="G21" s="363"/>
      <c r="H21" s="258"/>
      <c r="I21" s="258"/>
      <c r="J21" s="258"/>
      <c r="K21" s="656"/>
      <c r="L21" s="656"/>
      <c r="M21" s="1112"/>
      <c r="N21" s="1103"/>
      <c r="O21" s="1103"/>
      <c r="P21" s="270"/>
      <c r="Q21" s="270"/>
      <c r="R21" s="270"/>
      <c r="S21" s="578"/>
      <c r="AA21" s="163">
        <v>1</v>
      </c>
      <c r="AB21" s="1144"/>
      <c r="AC21" s="1001"/>
      <c r="AD21" s="1002"/>
      <c r="AE21" s="1000"/>
    </row>
    <row r="22" spans="1:31" s="184" customFormat="1" ht="15" customHeight="1">
      <c r="A22" s="1568"/>
      <c r="B22" s="1570"/>
      <c r="C22" s="1476"/>
      <c r="D22" s="1552"/>
      <c r="E22" s="687"/>
      <c r="F22" s="1552"/>
      <c r="G22" s="232"/>
      <c r="H22" s="258"/>
      <c r="I22" s="258"/>
      <c r="J22" s="258"/>
      <c r="K22" s="656"/>
      <c r="L22" s="656"/>
      <c r="M22" s="1553"/>
      <c r="N22" s="1115"/>
      <c r="O22" s="1115"/>
      <c r="P22" s="270"/>
      <c r="Q22" s="270"/>
      <c r="R22" s="270"/>
      <c r="S22" s="578"/>
      <c r="AA22" s="156" t="s">
        <v>3</v>
      </c>
      <c r="AB22" s="1144">
        <v>2</v>
      </c>
      <c r="AC22" s="1001">
        <v>20</v>
      </c>
      <c r="AD22" s="1002">
        <v>7</v>
      </c>
      <c r="AE22" s="1000" t="b">
        <v>0</v>
      </c>
    </row>
    <row r="23" spans="1:31" s="184" customFormat="1" ht="15" customHeight="1" thickBot="1">
      <c r="A23" s="1102"/>
      <c r="B23" s="1571"/>
      <c r="C23" s="1365"/>
      <c r="D23" s="1117"/>
      <c r="E23" s="527"/>
      <c r="F23" s="1117"/>
      <c r="G23" s="232"/>
      <c r="H23" s="359"/>
      <c r="I23" s="359"/>
      <c r="J23" s="359"/>
      <c r="K23" s="656"/>
      <c r="L23" s="656"/>
      <c r="M23" s="595"/>
      <c r="N23" s="1085"/>
      <c r="O23" s="1085"/>
      <c r="P23" s="273"/>
      <c r="Q23" s="270"/>
      <c r="R23" s="270"/>
      <c r="S23" s="578"/>
      <c r="AA23" s="157">
        <f>IF(AE22,D18,"")</f>
      </c>
      <c r="AB23" s="1144"/>
      <c r="AC23" s="1001"/>
      <c r="AD23" s="1002"/>
      <c r="AE23" s="1000"/>
    </row>
    <row r="24" spans="1:31" s="184" customFormat="1" ht="15" customHeight="1">
      <c r="A24" s="1560"/>
      <c r="B24" s="1561"/>
      <c r="C24" s="1556"/>
      <c r="D24" s="351"/>
      <c r="E24" s="352"/>
      <c r="F24" s="353"/>
      <c r="G24" s="1541"/>
      <c r="H24" s="1418"/>
      <c r="I24" s="1418"/>
      <c r="J24" s="364"/>
      <c r="K24" s="656"/>
      <c r="L24" s="656"/>
      <c r="M24" s="272"/>
      <c r="N24" s="270"/>
      <c r="O24" s="270"/>
      <c r="P24" s="272"/>
      <c r="Q24" s="270"/>
      <c r="R24" s="270"/>
      <c r="S24" s="578"/>
      <c r="AA24" s="158">
        <f>IF(AE22,D19,"")</f>
      </c>
      <c r="AB24" s="1144"/>
      <c r="AC24" s="1001"/>
      <c r="AD24" s="1002"/>
      <c r="AE24" s="1000"/>
    </row>
    <row r="25" spans="1:31" s="184" customFormat="1" ht="15" customHeight="1">
      <c r="A25" s="1334"/>
      <c r="B25" s="1562"/>
      <c r="C25" s="1557"/>
      <c r="D25" s="354"/>
      <c r="E25" s="355"/>
      <c r="F25" s="356"/>
      <c r="G25" s="1540"/>
      <c r="H25" s="1530"/>
      <c r="I25" s="1530"/>
      <c r="J25" s="258"/>
      <c r="K25" s="161"/>
      <c r="L25" s="161"/>
      <c r="M25" s="273"/>
      <c r="N25" s="270"/>
      <c r="O25" s="270"/>
      <c r="P25" s="272"/>
      <c r="Q25" s="270"/>
      <c r="R25" s="270"/>
      <c r="S25" s="578"/>
      <c r="AA25" s="159" t="s">
        <v>2</v>
      </c>
      <c r="AB25" s="1144"/>
      <c r="AC25" s="1001"/>
      <c r="AD25" s="1002"/>
      <c r="AE25" s="1000"/>
    </row>
    <row r="26" spans="1:31" s="184" customFormat="1" ht="15" customHeight="1">
      <c r="A26" s="1333"/>
      <c r="B26" s="1558"/>
      <c r="C26" s="1554"/>
      <c r="D26" s="371"/>
      <c r="E26" s="242"/>
      <c r="F26" s="372"/>
      <c r="G26" s="373"/>
      <c r="H26" s="1551"/>
      <c r="I26" s="1572"/>
      <c r="J26" s="359"/>
      <c r="K26" s="161"/>
      <c r="L26" s="161"/>
      <c r="M26" s="273"/>
      <c r="N26" s="270"/>
      <c r="O26" s="270"/>
      <c r="P26" s="272"/>
      <c r="Q26" s="270"/>
      <c r="R26" s="270"/>
      <c r="S26" s="578"/>
      <c r="AA26" s="160">
        <f>IF(AE22,D20,"")</f>
      </c>
      <c r="AB26" s="1144"/>
      <c r="AC26" s="1001"/>
      <c r="AD26" s="1002"/>
      <c r="AE26" s="1000"/>
    </row>
    <row r="27" spans="1:31" s="184" customFormat="1" ht="15" customHeight="1" thickBot="1">
      <c r="A27" s="1519"/>
      <c r="B27" s="1559"/>
      <c r="C27" s="1555"/>
      <c r="D27" s="374"/>
      <c r="E27" s="375"/>
      <c r="F27" s="376"/>
      <c r="G27" s="232"/>
      <c r="H27" s="359"/>
      <c r="I27" s="391"/>
      <c r="J27" s="1573"/>
      <c r="K27" s="1143"/>
      <c r="L27" s="1143"/>
      <c r="M27" s="365"/>
      <c r="N27" s="270"/>
      <c r="O27" s="270"/>
      <c r="P27" s="272"/>
      <c r="Q27" s="270"/>
      <c r="R27" s="270"/>
      <c r="S27" s="578"/>
      <c r="AA27" s="162">
        <f>IF(AE22,D21,"")</f>
      </c>
      <c r="AB27" s="1144"/>
      <c r="AC27" s="1001"/>
      <c r="AD27" s="1002"/>
      <c r="AE27" s="1000"/>
    </row>
    <row r="28" spans="1:31" s="184" customFormat="1" ht="15" customHeight="1">
      <c r="A28" s="1568"/>
      <c r="B28" s="1570"/>
      <c r="C28" s="1476"/>
      <c r="D28" s="1552"/>
      <c r="E28" s="687"/>
      <c r="F28" s="1552"/>
      <c r="G28" s="232"/>
      <c r="H28" s="359"/>
      <c r="I28" s="391"/>
      <c r="J28" s="1574"/>
      <c r="K28" s="1575"/>
      <c r="L28" s="1575"/>
      <c r="M28" s="365"/>
      <c r="N28" s="270"/>
      <c r="O28" s="270"/>
      <c r="P28" s="272"/>
      <c r="Q28" s="270"/>
      <c r="R28" s="270"/>
      <c r="S28" s="578"/>
      <c r="AA28" s="163">
        <v>2</v>
      </c>
      <c r="AB28" s="1144"/>
      <c r="AC28" s="1001"/>
      <c r="AD28" s="1002"/>
      <c r="AE28" s="1000"/>
    </row>
    <row r="29" spans="1:31" s="184" customFormat="1" ht="15" customHeight="1" thickBot="1">
      <c r="A29" s="1102"/>
      <c r="B29" s="1571"/>
      <c r="C29" s="1365"/>
      <c r="D29" s="1117"/>
      <c r="E29" s="527"/>
      <c r="F29" s="1117"/>
      <c r="G29" s="232"/>
      <c r="H29" s="258"/>
      <c r="I29" s="549"/>
      <c r="J29" s="579"/>
      <c r="K29" s="1525"/>
      <c r="L29" s="1525"/>
      <c r="M29" s="161"/>
      <c r="N29" s="270"/>
      <c r="O29" s="270"/>
      <c r="P29" s="272"/>
      <c r="Q29" s="161"/>
      <c r="R29" s="161"/>
      <c r="S29" s="578"/>
      <c r="AA29" s="156" t="s">
        <v>3</v>
      </c>
      <c r="AB29" s="1144">
        <v>3</v>
      </c>
      <c r="AC29" s="1001">
        <v>26</v>
      </c>
      <c r="AD29" s="1002">
        <v>7</v>
      </c>
      <c r="AE29" s="1000" t="b">
        <v>0</v>
      </c>
    </row>
    <row r="30" spans="1:31" s="184" customFormat="1" ht="15" customHeight="1">
      <c r="A30" s="1560"/>
      <c r="B30" s="1561"/>
      <c r="C30" s="1556"/>
      <c r="D30" s="351"/>
      <c r="E30" s="352"/>
      <c r="F30" s="353"/>
      <c r="G30" s="1541"/>
      <c r="H30" s="1418"/>
      <c r="I30" s="1542"/>
      <c r="J30" s="258"/>
      <c r="K30" s="656"/>
      <c r="L30" s="656"/>
      <c r="M30" s="270"/>
      <c r="N30" s="270"/>
      <c r="O30" s="270"/>
      <c r="P30" s="272"/>
      <c r="Q30" s="161"/>
      <c r="R30" s="161"/>
      <c r="S30" s="578"/>
      <c r="AA30" s="157">
        <f>IF(AE29,D24,"")</f>
      </c>
      <c r="AB30" s="1144"/>
      <c r="AC30" s="1001"/>
      <c r="AD30" s="1002"/>
      <c r="AE30" s="1000"/>
    </row>
    <row r="31" spans="1:31" s="184" customFormat="1" ht="15" customHeight="1">
      <c r="A31" s="1334"/>
      <c r="B31" s="1562"/>
      <c r="C31" s="1557"/>
      <c r="D31" s="354"/>
      <c r="E31" s="355"/>
      <c r="F31" s="356"/>
      <c r="G31" s="1540"/>
      <c r="H31" s="1530"/>
      <c r="I31" s="1543"/>
      <c r="J31" s="258"/>
      <c r="K31" s="656"/>
      <c r="L31" s="656"/>
      <c r="M31" s="270"/>
      <c r="N31" s="270"/>
      <c r="O31" s="270"/>
      <c r="P31" s="272"/>
      <c r="Q31" s="270"/>
      <c r="R31" s="270"/>
      <c r="S31" s="578"/>
      <c r="AA31" s="158">
        <f>IF(AE29,D25,"")</f>
      </c>
      <c r="AB31" s="1144"/>
      <c r="AC31" s="1001"/>
      <c r="AD31" s="1002"/>
      <c r="AE31" s="1000"/>
    </row>
    <row r="32" spans="1:31" s="184" customFormat="1" ht="15" customHeight="1">
      <c r="A32" s="1333"/>
      <c r="B32" s="1558"/>
      <c r="C32" s="1554"/>
      <c r="D32" s="357"/>
      <c r="E32" s="271"/>
      <c r="F32" s="358"/>
      <c r="G32" s="373"/>
      <c r="H32" s="1551"/>
      <c r="I32" s="1551"/>
      <c r="J32" s="359"/>
      <c r="K32" s="656"/>
      <c r="L32" s="656"/>
      <c r="M32" s="270"/>
      <c r="N32" s="270"/>
      <c r="O32" s="270"/>
      <c r="P32" s="272"/>
      <c r="Q32" s="270"/>
      <c r="R32" s="270"/>
      <c r="S32" s="578"/>
      <c r="AA32" s="159"/>
      <c r="AB32" s="1144"/>
      <c r="AC32" s="1001"/>
      <c r="AD32" s="1002"/>
      <c r="AE32" s="1000"/>
    </row>
    <row r="33" spans="1:31" s="184" customFormat="1" ht="15" customHeight="1" thickBot="1">
      <c r="A33" s="1519"/>
      <c r="B33" s="1559"/>
      <c r="C33" s="1555"/>
      <c r="D33" s="360"/>
      <c r="E33" s="361"/>
      <c r="F33" s="362"/>
      <c r="G33" s="363"/>
      <c r="H33" s="258"/>
      <c r="I33" s="258"/>
      <c r="J33" s="258"/>
      <c r="K33" s="161"/>
      <c r="L33" s="161"/>
      <c r="M33" s="161"/>
      <c r="N33" s="270"/>
      <c r="O33" s="270"/>
      <c r="P33" s="1112"/>
      <c r="Q33" s="1103"/>
      <c r="R33" s="1103"/>
      <c r="S33" s="578"/>
      <c r="AA33" s="160">
        <f>IF(AE29,D26,"")</f>
      </c>
      <c r="AB33" s="1144"/>
      <c r="AC33" s="1001"/>
      <c r="AD33" s="1002"/>
      <c r="AE33" s="1000"/>
    </row>
    <row r="34" spans="1:31" s="184" customFormat="1" ht="15" customHeight="1">
      <c r="A34" s="1568"/>
      <c r="B34" s="1570"/>
      <c r="C34" s="1476"/>
      <c r="D34" s="1552"/>
      <c r="E34" s="687"/>
      <c r="F34" s="1552"/>
      <c r="G34" s="232"/>
      <c r="H34" s="258"/>
      <c r="I34" s="258"/>
      <c r="J34" s="258"/>
      <c r="K34" s="161"/>
      <c r="L34" s="161"/>
      <c r="M34" s="161"/>
      <c r="N34" s="270"/>
      <c r="O34" s="270"/>
      <c r="P34" s="1553"/>
      <c r="Q34" s="1115"/>
      <c r="R34" s="1115"/>
      <c r="S34" s="578"/>
      <c r="AA34" s="162">
        <f>IF(AE29,D27,"")</f>
      </c>
      <c r="AB34" s="1144"/>
      <c r="AC34" s="1001"/>
      <c r="AD34" s="1002"/>
      <c r="AE34" s="1000"/>
    </row>
    <row r="35" spans="1:31" s="184" customFormat="1" ht="15" customHeight="1" thickBot="1">
      <c r="A35" s="1102"/>
      <c r="B35" s="1571"/>
      <c r="C35" s="1365"/>
      <c r="D35" s="1117"/>
      <c r="E35" s="527"/>
      <c r="F35" s="1117"/>
      <c r="G35" s="232"/>
      <c r="H35" s="359"/>
      <c r="I35" s="359"/>
      <c r="J35" s="359"/>
      <c r="K35" s="656"/>
      <c r="L35" s="656"/>
      <c r="M35" s="270"/>
      <c r="N35" s="270"/>
      <c r="O35" s="270"/>
      <c r="P35" s="595"/>
      <c r="Q35" s="1085"/>
      <c r="R35" s="1085"/>
      <c r="S35" s="578"/>
      <c r="AA35" s="163">
        <v>3</v>
      </c>
      <c r="AB35" s="1144"/>
      <c r="AC35" s="1001"/>
      <c r="AD35" s="1002"/>
      <c r="AE35" s="1000"/>
    </row>
    <row r="36" spans="1:31" s="184" customFormat="1" ht="15" customHeight="1">
      <c r="A36" s="1560"/>
      <c r="B36" s="1561"/>
      <c r="C36" s="1556"/>
      <c r="D36" s="351"/>
      <c r="E36" s="352"/>
      <c r="F36" s="366"/>
      <c r="G36" s="1541"/>
      <c r="H36" s="1418"/>
      <c r="I36" s="1418"/>
      <c r="J36" s="364"/>
      <c r="K36" s="656"/>
      <c r="L36" s="656"/>
      <c r="M36" s="270"/>
      <c r="N36" s="270"/>
      <c r="O36" s="270"/>
      <c r="P36" s="272"/>
      <c r="Q36" s="270"/>
      <c r="R36" s="270"/>
      <c r="S36" s="578"/>
      <c r="AA36" s="156" t="s">
        <v>3</v>
      </c>
      <c r="AB36" s="1144">
        <v>4</v>
      </c>
      <c r="AC36" s="1001">
        <v>32</v>
      </c>
      <c r="AD36" s="1002">
        <v>7</v>
      </c>
      <c r="AE36" s="1000" t="b">
        <v>0</v>
      </c>
    </row>
    <row r="37" spans="1:31" s="184" customFormat="1" ht="15" customHeight="1">
      <c r="A37" s="1334"/>
      <c r="B37" s="1562"/>
      <c r="C37" s="1557"/>
      <c r="D37" s="354"/>
      <c r="E37" s="355"/>
      <c r="F37" s="367"/>
      <c r="G37" s="1540"/>
      <c r="H37" s="1530"/>
      <c r="I37" s="1530"/>
      <c r="J37" s="258"/>
      <c r="K37" s="656"/>
      <c r="L37" s="656"/>
      <c r="M37" s="270"/>
      <c r="N37" s="161"/>
      <c r="O37" s="161"/>
      <c r="P37" s="273"/>
      <c r="Q37" s="270"/>
      <c r="R37" s="270"/>
      <c r="S37" s="578"/>
      <c r="AA37" s="157">
        <f>IF(AE36,D30,"")</f>
      </c>
      <c r="AB37" s="1144"/>
      <c r="AC37" s="1001"/>
      <c r="AD37" s="1002"/>
      <c r="AE37" s="1000"/>
    </row>
    <row r="38" spans="1:31" s="184" customFormat="1" ht="15" customHeight="1">
      <c r="A38" s="1333"/>
      <c r="B38" s="1558"/>
      <c r="C38" s="1554"/>
      <c r="D38" s="357"/>
      <c r="E38" s="271"/>
      <c r="F38" s="358"/>
      <c r="G38" s="373"/>
      <c r="H38" s="1551"/>
      <c r="I38" s="1572"/>
      <c r="J38" s="359"/>
      <c r="K38" s="656"/>
      <c r="L38" s="656"/>
      <c r="M38" s="270"/>
      <c r="N38" s="161"/>
      <c r="O38" s="161"/>
      <c r="P38" s="273"/>
      <c r="Q38" s="270"/>
      <c r="R38" s="270"/>
      <c r="S38" s="578"/>
      <c r="AA38" s="158">
        <f>IF(AE36,D31,"")</f>
      </c>
      <c r="AB38" s="1144"/>
      <c r="AC38" s="1001"/>
      <c r="AD38" s="1002"/>
      <c r="AE38" s="1000"/>
    </row>
    <row r="39" spans="1:31" s="184" customFormat="1" ht="15" customHeight="1" thickBot="1">
      <c r="A39" s="1519"/>
      <c r="B39" s="1559"/>
      <c r="C39" s="1555"/>
      <c r="D39" s="360"/>
      <c r="E39" s="361"/>
      <c r="F39" s="362"/>
      <c r="G39" s="232"/>
      <c r="H39" s="359"/>
      <c r="I39" s="391"/>
      <c r="J39" s="1573"/>
      <c r="K39" s="1143"/>
      <c r="L39" s="1143"/>
      <c r="M39" s="359"/>
      <c r="N39" s="270"/>
      <c r="O39" s="270"/>
      <c r="P39" s="272"/>
      <c r="Q39" s="270"/>
      <c r="R39" s="270"/>
      <c r="S39" s="578"/>
      <c r="AA39" s="159" t="s">
        <v>2</v>
      </c>
      <c r="AB39" s="1144"/>
      <c r="AC39" s="1001"/>
      <c r="AD39" s="1002"/>
      <c r="AE39" s="1000"/>
    </row>
    <row r="40" spans="1:31" s="184" customFormat="1" ht="15" customHeight="1">
      <c r="A40" s="1568"/>
      <c r="B40" s="1570"/>
      <c r="C40" s="1476"/>
      <c r="D40" s="1552"/>
      <c r="E40" s="687"/>
      <c r="F40" s="1552"/>
      <c r="G40" s="232"/>
      <c r="H40" s="359"/>
      <c r="I40" s="391"/>
      <c r="J40" s="1574"/>
      <c r="K40" s="1575"/>
      <c r="L40" s="1575"/>
      <c r="M40" s="359"/>
      <c r="N40" s="270"/>
      <c r="O40" s="270"/>
      <c r="P40" s="272"/>
      <c r="Q40" s="270"/>
      <c r="R40" s="270"/>
      <c r="S40" s="578"/>
      <c r="AA40" s="160">
        <f>IF(AE36,D32,"")</f>
      </c>
      <c r="AB40" s="1144"/>
      <c r="AC40" s="1001"/>
      <c r="AD40" s="1002"/>
      <c r="AE40" s="1000"/>
    </row>
    <row r="41" spans="1:31" s="184" customFormat="1" ht="15" customHeight="1" thickBot="1">
      <c r="A41" s="1102"/>
      <c r="B41" s="1571"/>
      <c r="C41" s="1365"/>
      <c r="D41" s="1117"/>
      <c r="E41" s="527"/>
      <c r="F41" s="1117"/>
      <c r="G41" s="232"/>
      <c r="H41" s="258"/>
      <c r="I41" s="549"/>
      <c r="J41" s="579"/>
      <c r="K41" s="1085"/>
      <c r="L41" s="1085"/>
      <c r="M41" s="273"/>
      <c r="N41" s="270"/>
      <c r="O41" s="270"/>
      <c r="P41" s="272"/>
      <c r="Q41" s="270"/>
      <c r="R41" s="270"/>
      <c r="S41" s="578"/>
      <c r="AA41" s="162">
        <f>IF(AE36,D33,"")</f>
      </c>
      <c r="AB41" s="1144"/>
      <c r="AC41" s="1001"/>
      <c r="AD41" s="1002"/>
      <c r="AE41" s="1000"/>
    </row>
    <row r="42" spans="1:31" s="184" customFormat="1" ht="15" customHeight="1">
      <c r="A42" s="1560"/>
      <c r="B42" s="1561"/>
      <c r="C42" s="1556"/>
      <c r="D42" s="377"/>
      <c r="E42" s="378"/>
      <c r="F42" s="379"/>
      <c r="G42" s="1541"/>
      <c r="H42" s="1418"/>
      <c r="I42" s="1542"/>
      <c r="J42" s="258"/>
      <c r="K42" s="161"/>
      <c r="L42" s="161"/>
      <c r="M42" s="273"/>
      <c r="N42" s="270"/>
      <c r="O42" s="270"/>
      <c r="P42" s="272"/>
      <c r="Q42" s="270"/>
      <c r="R42" s="270"/>
      <c r="S42" s="578"/>
      <c r="AA42" s="163">
        <v>4</v>
      </c>
      <c r="AB42" s="1144"/>
      <c r="AC42" s="1001"/>
      <c r="AD42" s="1002"/>
      <c r="AE42" s="1000"/>
    </row>
    <row r="43" spans="1:31" s="184" customFormat="1" ht="15" customHeight="1">
      <c r="A43" s="1334"/>
      <c r="B43" s="1562"/>
      <c r="C43" s="1557"/>
      <c r="D43" s="380"/>
      <c r="E43" s="381"/>
      <c r="F43" s="382"/>
      <c r="G43" s="1540"/>
      <c r="H43" s="1530"/>
      <c r="I43" s="1543"/>
      <c r="J43" s="258"/>
      <c r="K43" s="656"/>
      <c r="L43" s="656"/>
      <c r="M43" s="272"/>
      <c r="N43" s="270"/>
      <c r="O43" s="270"/>
      <c r="P43" s="272"/>
      <c r="Q43" s="270"/>
      <c r="R43" s="270"/>
      <c r="S43" s="522"/>
      <c r="AA43" s="156" t="s">
        <v>3</v>
      </c>
      <c r="AB43" s="1144">
        <v>5</v>
      </c>
      <c r="AC43" s="1001">
        <v>38</v>
      </c>
      <c r="AD43" s="1002">
        <v>7</v>
      </c>
      <c r="AE43" s="1000" t="b">
        <v>0</v>
      </c>
    </row>
    <row r="44" spans="1:31" s="184" customFormat="1" ht="15" customHeight="1">
      <c r="A44" s="1569"/>
      <c r="B44" s="1558"/>
      <c r="C44" s="1554"/>
      <c r="D44" s="357"/>
      <c r="E44" s="271"/>
      <c r="F44" s="358"/>
      <c r="G44" s="373"/>
      <c r="H44" s="1551"/>
      <c r="I44" s="1551"/>
      <c r="J44" s="359"/>
      <c r="K44" s="656"/>
      <c r="L44" s="656"/>
      <c r="M44" s="272"/>
      <c r="N44" s="270"/>
      <c r="O44" s="270"/>
      <c r="P44" s="272"/>
      <c r="Q44" s="270"/>
      <c r="R44" s="270"/>
      <c r="S44" s="580"/>
      <c r="AA44" s="157">
        <f>IF(AE43,D36,"")</f>
      </c>
      <c r="AB44" s="1144"/>
      <c r="AC44" s="1001"/>
      <c r="AD44" s="1002"/>
      <c r="AE44" s="1000"/>
    </row>
    <row r="45" spans="1:31" s="184" customFormat="1" ht="15" customHeight="1" thickBot="1">
      <c r="A45" s="1334"/>
      <c r="B45" s="1559"/>
      <c r="C45" s="1555"/>
      <c r="D45" s="360"/>
      <c r="E45" s="361"/>
      <c r="F45" s="362"/>
      <c r="G45" s="363"/>
      <c r="H45" s="258"/>
      <c r="I45" s="258"/>
      <c r="J45" s="258"/>
      <c r="K45" s="656"/>
      <c r="L45" s="656"/>
      <c r="M45" s="1112"/>
      <c r="N45" s="1103"/>
      <c r="O45" s="1103"/>
      <c r="P45" s="272"/>
      <c r="Q45" s="270"/>
      <c r="R45" s="270"/>
      <c r="S45" s="580"/>
      <c r="AA45" s="158">
        <f>IF(AE43,D37,"")</f>
      </c>
      <c r="AB45" s="1144"/>
      <c r="AC45" s="1001"/>
      <c r="AD45" s="1002"/>
      <c r="AE45" s="1000"/>
    </row>
    <row r="46" spans="1:31" s="184" customFormat="1" ht="15" customHeight="1">
      <c r="A46" s="1568"/>
      <c r="B46" s="1570"/>
      <c r="C46" s="1476"/>
      <c r="D46" s="1552"/>
      <c r="E46" s="687"/>
      <c r="F46" s="1552"/>
      <c r="G46" s="232"/>
      <c r="H46" s="258"/>
      <c r="I46" s="258"/>
      <c r="J46" s="258"/>
      <c r="K46" s="656"/>
      <c r="L46" s="656"/>
      <c r="M46" s="1553"/>
      <c r="N46" s="1115"/>
      <c r="O46" s="1115"/>
      <c r="P46" s="272"/>
      <c r="Q46" s="161"/>
      <c r="R46" s="161"/>
      <c r="S46" s="580"/>
      <c r="AA46" s="159" t="s">
        <v>2</v>
      </c>
      <c r="AB46" s="1144"/>
      <c r="AC46" s="1001"/>
      <c r="AD46" s="1002"/>
      <c r="AE46" s="1000"/>
    </row>
    <row r="47" spans="1:31" s="184" customFormat="1" ht="15" customHeight="1" thickBot="1">
      <c r="A47" s="1102"/>
      <c r="B47" s="1571"/>
      <c r="C47" s="1365"/>
      <c r="D47" s="1117"/>
      <c r="E47" s="527"/>
      <c r="F47" s="1117"/>
      <c r="G47" s="232"/>
      <c r="H47" s="359"/>
      <c r="I47" s="359"/>
      <c r="J47" s="359"/>
      <c r="K47" s="656"/>
      <c r="L47" s="656"/>
      <c r="M47" s="595"/>
      <c r="N47" s="1085"/>
      <c r="O47" s="1085"/>
      <c r="P47" s="161"/>
      <c r="Q47" s="161"/>
      <c r="R47" s="161"/>
      <c r="S47" s="522"/>
      <c r="AA47" s="160">
        <f>IF(AE43,D38,"")</f>
      </c>
      <c r="AB47" s="1144"/>
      <c r="AC47" s="1001"/>
      <c r="AD47" s="1002"/>
      <c r="AE47" s="1000"/>
    </row>
    <row r="48" spans="1:31" s="184" customFormat="1" ht="15" customHeight="1">
      <c r="A48" s="1560"/>
      <c r="B48" s="1561"/>
      <c r="C48" s="1556"/>
      <c r="D48" s="351"/>
      <c r="E48" s="352"/>
      <c r="F48" s="353"/>
      <c r="G48" s="1541"/>
      <c r="H48" s="1418"/>
      <c r="I48" s="1418"/>
      <c r="J48" s="364"/>
      <c r="K48" s="656"/>
      <c r="L48" s="656"/>
      <c r="M48" s="272"/>
      <c r="N48" s="270"/>
      <c r="O48" s="270"/>
      <c r="P48" s="270"/>
      <c r="Q48" s="270"/>
      <c r="R48" s="270"/>
      <c r="S48" s="578"/>
      <c r="AA48" s="162">
        <f>IF(AE43,D39,"")</f>
      </c>
      <c r="AB48" s="1144"/>
      <c r="AC48" s="1001"/>
      <c r="AD48" s="1002"/>
      <c r="AE48" s="1000"/>
    </row>
    <row r="49" spans="1:31" s="184" customFormat="1" ht="15" customHeight="1">
      <c r="A49" s="1334"/>
      <c r="B49" s="1562"/>
      <c r="C49" s="1557"/>
      <c r="D49" s="354"/>
      <c r="E49" s="355"/>
      <c r="F49" s="356"/>
      <c r="G49" s="1540"/>
      <c r="H49" s="1530"/>
      <c r="I49" s="1530"/>
      <c r="J49" s="258"/>
      <c r="K49" s="161"/>
      <c r="L49" s="161"/>
      <c r="M49" s="273"/>
      <c r="N49" s="270"/>
      <c r="O49" s="270"/>
      <c r="P49" s="270"/>
      <c r="Q49" s="270"/>
      <c r="R49" s="270"/>
      <c r="S49" s="578"/>
      <c r="AA49" s="163">
        <v>5</v>
      </c>
      <c r="AB49" s="1144"/>
      <c r="AC49" s="1001"/>
      <c r="AD49" s="1002"/>
      <c r="AE49" s="1000"/>
    </row>
    <row r="50" spans="1:31" s="184" customFormat="1" ht="15" customHeight="1">
      <c r="A50" s="1333"/>
      <c r="B50" s="1558"/>
      <c r="C50" s="1554"/>
      <c r="D50" s="357"/>
      <c r="E50" s="271"/>
      <c r="F50" s="358"/>
      <c r="G50" s="373"/>
      <c r="H50" s="1551"/>
      <c r="I50" s="1572"/>
      <c r="J50" s="359"/>
      <c r="K50" s="161"/>
      <c r="L50" s="161"/>
      <c r="M50" s="273"/>
      <c r="N50" s="270"/>
      <c r="O50" s="270"/>
      <c r="P50" s="270"/>
      <c r="Q50" s="270"/>
      <c r="R50" s="270"/>
      <c r="S50" s="578"/>
      <c r="AA50" s="156" t="s">
        <v>3</v>
      </c>
      <c r="AB50" s="1144">
        <v>6</v>
      </c>
      <c r="AC50" s="1001">
        <v>44</v>
      </c>
      <c r="AD50" s="1002">
        <v>7</v>
      </c>
      <c r="AE50" s="1000" t="b">
        <v>0</v>
      </c>
    </row>
    <row r="51" spans="1:31" s="184" customFormat="1" ht="15" customHeight="1" thickBot="1">
      <c r="A51" s="1519"/>
      <c r="B51" s="1559"/>
      <c r="C51" s="1555"/>
      <c r="D51" s="360"/>
      <c r="E51" s="361"/>
      <c r="F51" s="362"/>
      <c r="G51" s="232"/>
      <c r="H51" s="359"/>
      <c r="I51" s="391"/>
      <c r="J51" s="1573"/>
      <c r="K51" s="1143"/>
      <c r="L51" s="1143"/>
      <c r="M51" s="365"/>
      <c r="N51" s="270"/>
      <c r="O51" s="270"/>
      <c r="P51" s="270"/>
      <c r="Q51" s="270"/>
      <c r="R51" s="270"/>
      <c r="S51" s="578"/>
      <c r="AA51" s="157">
        <f>IF(AE50,D42,"")</f>
      </c>
      <c r="AB51" s="1144"/>
      <c r="AC51" s="1001"/>
      <c r="AD51" s="1002"/>
      <c r="AE51" s="1000"/>
    </row>
    <row r="52" spans="1:31" s="184" customFormat="1" ht="15" customHeight="1">
      <c r="A52" s="1568"/>
      <c r="B52" s="1570"/>
      <c r="C52" s="1476"/>
      <c r="D52" s="1552"/>
      <c r="E52" s="687"/>
      <c r="F52" s="1552"/>
      <c r="G52" s="232"/>
      <c r="H52" s="359"/>
      <c r="I52" s="391"/>
      <c r="J52" s="1574"/>
      <c r="K52" s="1575"/>
      <c r="L52" s="1575"/>
      <c r="M52" s="365"/>
      <c r="N52" s="270"/>
      <c r="O52" s="270"/>
      <c r="P52" s="270"/>
      <c r="Q52" s="270"/>
      <c r="R52" s="270"/>
      <c r="S52" s="578"/>
      <c r="AA52" s="158">
        <f>IF(AE50,D43,"")</f>
      </c>
      <c r="AB52" s="1144"/>
      <c r="AC52" s="1001"/>
      <c r="AD52" s="1002"/>
      <c r="AE52" s="1000"/>
    </row>
    <row r="53" spans="1:31" s="184" customFormat="1" ht="15" customHeight="1" thickBot="1">
      <c r="A53" s="1102"/>
      <c r="B53" s="1571"/>
      <c r="C53" s="1365"/>
      <c r="D53" s="1117"/>
      <c r="E53" s="527"/>
      <c r="F53" s="1117"/>
      <c r="G53" s="232"/>
      <c r="H53" s="258"/>
      <c r="I53" s="549"/>
      <c r="J53" s="579"/>
      <c r="K53" s="1525"/>
      <c r="L53" s="1525"/>
      <c r="M53" s="161"/>
      <c r="N53" s="161"/>
      <c r="O53" s="161"/>
      <c r="P53" s="161"/>
      <c r="Q53" s="270"/>
      <c r="R53" s="270"/>
      <c r="S53" s="578"/>
      <c r="AA53" s="159"/>
      <c r="AB53" s="1144"/>
      <c r="AC53" s="1001"/>
      <c r="AD53" s="1002"/>
      <c r="AE53" s="1000"/>
    </row>
    <row r="54" spans="1:31" s="184" customFormat="1" ht="15" customHeight="1">
      <c r="A54" s="1560"/>
      <c r="B54" s="1561"/>
      <c r="C54" s="1556"/>
      <c r="D54" s="377"/>
      <c r="E54" s="378"/>
      <c r="F54" s="379"/>
      <c r="G54" s="1541"/>
      <c r="H54" s="1418"/>
      <c r="I54" s="1542"/>
      <c r="J54" s="258"/>
      <c r="K54" s="656"/>
      <c r="L54" s="656"/>
      <c r="M54" s="161"/>
      <c r="N54" s="161"/>
      <c r="O54" s="161"/>
      <c r="P54" s="161"/>
      <c r="Q54" s="270"/>
      <c r="R54" s="270"/>
      <c r="S54" s="578"/>
      <c r="AA54" s="160">
        <f>IF(AE50,D44,"")</f>
      </c>
      <c r="AB54" s="1144"/>
      <c r="AC54" s="1001"/>
      <c r="AD54" s="1002"/>
      <c r="AE54" s="1000"/>
    </row>
    <row r="55" spans="1:31" s="184" customFormat="1" ht="15" customHeight="1">
      <c r="A55" s="1334"/>
      <c r="B55" s="1562"/>
      <c r="C55" s="1557"/>
      <c r="D55" s="380"/>
      <c r="E55" s="381"/>
      <c r="F55" s="382"/>
      <c r="G55" s="1540"/>
      <c r="H55" s="1530"/>
      <c r="I55" s="1543"/>
      <c r="J55" s="258"/>
      <c r="K55" s="656"/>
      <c r="L55" s="656"/>
      <c r="M55" s="270"/>
      <c r="N55" s="270"/>
      <c r="O55" s="270"/>
      <c r="P55" s="270"/>
      <c r="Q55" s="270"/>
      <c r="R55" s="270"/>
      <c r="S55" s="578"/>
      <c r="AA55" s="162">
        <f>IF(AE50,D45,"")</f>
      </c>
      <c r="AB55" s="1144"/>
      <c r="AC55" s="1001"/>
      <c r="AD55" s="1002"/>
      <c r="AE55" s="1000"/>
    </row>
    <row r="56" spans="1:31" s="184" customFormat="1" ht="15" customHeight="1">
      <c r="A56" s="1333"/>
      <c r="B56" s="1558"/>
      <c r="C56" s="1554"/>
      <c r="D56" s="357"/>
      <c r="E56" s="271"/>
      <c r="F56" s="358"/>
      <c r="G56" s="373"/>
      <c r="H56" s="1551"/>
      <c r="I56" s="1551"/>
      <c r="J56" s="368"/>
      <c r="K56" s="656"/>
      <c r="L56" s="656"/>
      <c r="M56" s="270"/>
      <c r="N56" s="270"/>
      <c r="O56" s="270"/>
      <c r="P56" s="270"/>
      <c r="Q56" s="270"/>
      <c r="R56" s="270"/>
      <c r="S56" s="578"/>
      <c r="AA56" s="163">
        <v>6</v>
      </c>
      <c r="AB56" s="1144"/>
      <c r="AC56" s="1001"/>
      <c r="AD56" s="1002"/>
      <c r="AE56" s="1000"/>
    </row>
    <row r="57" spans="1:31" s="184" customFormat="1" ht="15" customHeight="1" thickBot="1">
      <c r="A57" s="1519"/>
      <c r="B57" s="1559"/>
      <c r="C57" s="1555"/>
      <c r="D57" s="360"/>
      <c r="E57" s="361"/>
      <c r="F57" s="362"/>
      <c r="G57" s="363"/>
      <c r="H57" s="258"/>
      <c r="I57" s="258"/>
      <c r="J57" s="258"/>
      <c r="K57" s="161"/>
      <c r="L57" s="161"/>
      <c r="M57" s="161"/>
      <c r="N57" s="270"/>
      <c r="O57" s="270"/>
      <c r="P57" s="270"/>
      <c r="Q57" s="270"/>
      <c r="R57" s="270"/>
      <c r="S57" s="522"/>
      <c r="AA57" s="156" t="s">
        <v>3</v>
      </c>
      <c r="AB57" s="1144">
        <v>7</v>
      </c>
      <c r="AC57" s="1001">
        <v>50</v>
      </c>
      <c r="AD57" s="1002">
        <v>7</v>
      </c>
      <c r="AE57" s="1000" t="b">
        <v>0</v>
      </c>
    </row>
    <row r="58" spans="1:31" ht="18.75" customHeight="1">
      <c r="A58" s="205"/>
      <c r="B58" s="205"/>
      <c r="C58" s="644"/>
      <c r="D58" s="688"/>
      <c r="E58" s="270"/>
      <c r="F58" s="270"/>
      <c r="G58" s="270"/>
      <c r="H58" s="258"/>
      <c r="I58" s="258"/>
      <c r="J58" s="258"/>
      <c r="K58" s="563"/>
      <c r="L58" s="679"/>
      <c r="M58" s="1536"/>
      <c r="N58" s="1537"/>
      <c r="O58" s="1537"/>
      <c r="P58" s="1537"/>
      <c r="Q58" s="1538"/>
      <c r="R58" s="689"/>
      <c r="S58" s="205"/>
      <c r="AA58" s="157">
        <f>IF(AE57,D48,"")</f>
      </c>
      <c r="AB58" s="1144"/>
      <c r="AC58" s="1001"/>
      <c r="AD58" s="1002"/>
      <c r="AE58" s="1000"/>
    </row>
    <row r="59" spans="1:31" ht="15" customHeight="1">
      <c r="A59" s="205"/>
      <c r="B59" s="205"/>
      <c r="C59" s="644"/>
      <c r="D59" s="1103"/>
      <c r="E59" s="1103"/>
      <c r="F59" s="1103"/>
      <c r="G59" s="232"/>
      <c r="H59" s="258"/>
      <c r="I59" s="258"/>
      <c r="J59" s="258"/>
      <c r="K59" s="563"/>
      <c r="L59" s="1333"/>
      <c r="M59" s="1516"/>
      <c r="N59" s="1517"/>
      <c r="O59" s="1517"/>
      <c r="P59" s="1517"/>
      <c r="Q59" s="1518"/>
      <c r="R59" s="1331"/>
      <c r="S59" s="205"/>
      <c r="AA59" s="158">
        <f>IF(AE57,D49,"")</f>
      </c>
      <c r="AB59" s="1144"/>
      <c r="AC59" s="1001"/>
      <c r="AD59" s="1002"/>
      <c r="AE59" s="1000"/>
    </row>
    <row r="60" spans="1:31" ht="12.75" customHeight="1">
      <c r="A60" s="205"/>
      <c r="B60" s="546"/>
      <c r="C60" s="731"/>
      <c r="D60" s="1115"/>
      <c r="E60" s="1115"/>
      <c r="F60" s="1115"/>
      <c r="G60" s="335"/>
      <c r="H60" s="1418"/>
      <c r="I60" s="1418"/>
      <c r="J60" s="199"/>
      <c r="K60" s="660"/>
      <c r="L60" s="1334"/>
      <c r="M60" s="1520"/>
      <c r="N60" s="1521"/>
      <c r="O60" s="1521"/>
      <c r="P60" s="1521"/>
      <c r="Q60" s="1522"/>
      <c r="R60" s="1332"/>
      <c r="S60" s="205"/>
      <c r="AA60" s="159" t="s">
        <v>2</v>
      </c>
      <c r="AB60" s="1144"/>
      <c r="AC60" s="1001"/>
      <c r="AD60" s="1002"/>
      <c r="AE60" s="1000"/>
    </row>
    <row r="61" spans="1:31" ht="15" customHeight="1">
      <c r="A61" s="205"/>
      <c r="B61" s="200"/>
      <c r="C61" s="331"/>
      <c r="D61" s="270"/>
      <c r="E61" s="270"/>
      <c r="F61" s="270"/>
      <c r="G61" s="1112"/>
      <c r="H61" s="1103"/>
      <c r="I61" s="1103"/>
      <c r="J61" s="327"/>
      <c r="K61" s="584"/>
      <c r="L61" s="1333"/>
      <c r="M61" s="1516"/>
      <c r="N61" s="1517"/>
      <c r="O61" s="1517"/>
      <c r="P61" s="1517"/>
      <c r="Q61" s="1518"/>
      <c r="R61" s="1331"/>
      <c r="S61" s="205"/>
      <c r="AA61" s="160">
        <f>IF(AE57,D50,"")</f>
      </c>
      <c r="AB61" s="1144"/>
      <c r="AC61" s="1001"/>
      <c r="AD61" s="1002"/>
      <c r="AE61" s="1000"/>
    </row>
    <row r="62" spans="1:31" ht="15" customHeight="1">
      <c r="A62" s="205"/>
      <c r="B62" s="205"/>
      <c r="C62" s="644"/>
      <c r="D62" s="535"/>
      <c r="E62" s="535"/>
      <c r="F62" s="535"/>
      <c r="G62" s="1553"/>
      <c r="H62" s="1115"/>
      <c r="I62" s="1115"/>
      <c r="J62" s="327"/>
      <c r="K62" s="681"/>
      <c r="L62" s="1334"/>
      <c r="M62" s="1520"/>
      <c r="N62" s="1521"/>
      <c r="O62" s="1521"/>
      <c r="P62" s="1521"/>
      <c r="Q62" s="1522"/>
      <c r="R62" s="1332"/>
      <c r="S62" s="205"/>
      <c r="AA62" s="162">
        <f>IF(AE57,D51,"")</f>
      </c>
      <c r="AB62" s="1144"/>
      <c r="AC62" s="1001"/>
      <c r="AD62" s="1002"/>
      <c r="AE62" s="1000"/>
    </row>
    <row r="63" spans="1:31" ht="12.75" customHeight="1">
      <c r="A63" s="205"/>
      <c r="B63" s="205"/>
      <c r="C63" s="644"/>
      <c r="D63" s="1325"/>
      <c r="E63" s="1325"/>
      <c r="F63" s="1576"/>
      <c r="G63" s="682"/>
      <c r="H63" s="1550"/>
      <c r="I63" s="1550"/>
      <c r="J63" s="328"/>
      <c r="K63" s="681"/>
      <c r="L63" s="1333"/>
      <c r="M63" s="1516"/>
      <c r="N63" s="1517"/>
      <c r="O63" s="1517"/>
      <c r="P63" s="1517"/>
      <c r="Q63" s="1518"/>
      <c r="R63" s="1331"/>
      <c r="S63" s="205"/>
      <c r="AA63" s="163">
        <v>7</v>
      </c>
      <c r="AB63" s="1144"/>
      <c r="AC63" s="1001"/>
      <c r="AD63" s="1002"/>
      <c r="AE63" s="1000"/>
    </row>
    <row r="64" spans="1:31" ht="12.75" customHeight="1">
      <c r="A64" s="717"/>
      <c r="B64" s="205"/>
      <c r="C64" s="644"/>
      <c r="D64" s="1577"/>
      <c r="E64" s="1577"/>
      <c r="F64" s="1578"/>
      <c r="G64" s="370"/>
      <c r="H64" s="655"/>
      <c r="I64" s="654"/>
      <c r="J64" s="654"/>
      <c r="K64" s="563"/>
      <c r="L64" s="1334"/>
      <c r="M64" s="1520"/>
      <c r="N64" s="1521"/>
      <c r="O64" s="1521"/>
      <c r="P64" s="1521"/>
      <c r="Q64" s="1522"/>
      <c r="R64" s="1332"/>
      <c r="S64" s="205"/>
      <c r="AA64" s="156" t="s">
        <v>3</v>
      </c>
      <c r="AB64" s="1144">
        <v>8</v>
      </c>
      <c r="AC64" s="1001">
        <v>56</v>
      </c>
      <c r="AD64" s="1002">
        <v>7</v>
      </c>
      <c r="AE64" s="1000" t="b">
        <v>0</v>
      </c>
    </row>
    <row r="65" spans="1:31" ht="15" customHeight="1">
      <c r="A65" s="717"/>
      <c r="B65" s="205"/>
      <c r="C65" s="644"/>
      <c r="D65" s="282"/>
      <c r="E65" s="282"/>
      <c r="F65" s="282"/>
      <c r="G65" s="331"/>
      <c r="H65" s="655"/>
      <c r="I65" s="654"/>
      <c r="J65" s="654"/>
      <c r="K65" s="563"/>
      <c r="L65" s="1333"/>
      <c r="M65" s="1516"/>
      <c r="N65" s="1517"/>
      <c r="O65" s="1517"/>
      <c r="P65" s="1517"/>
      <c r="Q65" s="1518"/>
      <c r="R65" s="1331"/>
      <c r="S65" s="205"/>
      <c r="AA65" s="157">
        <f>IF(AE64,D54,"")</f>
      </c>
      <c r="AB65" s="1144"/>
      <c r="AC65" s="1001"/>
      <c r="AD65" s="1002"/>
      <c r="AE65" s="1000"/>
    </row>
    <row r="66" spans="1:31" ht="15.75" customHeight="1" thickBot="1">
      <c r="A66" s="205"/>
      <c r="B66" s="205"/>
      <c r="C66" s="644"/>
      <c r="D66" s="333"/>
      <c r="E66" s="333"/>
      <c r="F66" s="333"/>
      <c r="G66" s="334"/>
      <c r="H66" s="656"/>
      <c r="I66" s="657"/>
      <c r="J66" s="657"/>
      <c r="K66" s="584"/>
      <c r="L66" s="1519"/>
      <c r="M66" s="1513"/>
      <c r="N66" s="1514"/>
      <c r="O66" s="1514"/>
      <c r="P66" s="1514"/>
      <c r="Q66" s="1515"/>
      <c r="R66" s="1422"/>
      <c r="S66" s="205"/>
      <c r="AA66" s="158">
        <f>IF(AE64,D55,"")</f>
      </c>
      <c r="AB66" s="1144"/>
      <c r="AC66" s="1001"/>
      <c r="AD66" s="1002"/>
      <c r="AE66" s="1000"/>
    </row>
    <row r="67" spans="1:31" ht="9.75" customHeight="1">
      <c r="A67" s="717"/>
      <c r="B67" s="205"/>
      <c r="C67" s="205"/>
      <c r="D67" s="582"/>
      <c r="E67" s="582"/>
      <c r="F67" s="1365"/>
      <c r="G67" s="1365"/>
      <c r="H67" s="1365"/>
      <c r="I67" s="1365"/>
      <c r="J67" s="331"/>
      <c r="K67" s="584"/>
      <c r="L67" s="563"/>
      <c r="M67" s="543"/>
      <c r="N67" s="543"/>
      <c r="O67" s="543"/>
      <c r="P67" s="543"/>
      <c r="Q67" s="585"/>
      <c r="R67" s="543"/>
      <c r="S67" s="205"/>
      <c r="AA67" s="159"/>
      <c r="AB67" s="1144"/>
      <c r="AC67" s="1001"/>
      <c r="AD67" s="1002"/>
      <c r="AE67" s="1000"/>
    </row>
    <row r="68" spans="1:31" ht="9.75" customHeight="1">
      <c r="A68" s="205"/>
      <c r="B68" s="205"/>
      <c r="C68" s="205"/>
      <c r="D68" s="583"/>
      <c r="E68" s="583"/>
      <c r="F68" s="1082"/>
      <c r="G68" s="1082"/>
      <c r="H68" s="1082"/>
      <c r="I68" s="1082"/>
      <c r="J68" s="662"/>
      <c r="K68" s="563"/>
      <c r="L68" s="205"/>
      <c r="M68" s="566"/>
      <c r="N68" s="566"/>
      <c r="O68" s="566"/>
      <c r="P68" s="566"/>
      <c r="Q68" s="586"/>
      <c r="R68" s="566"/>
      <c r="S68" s="205"/>
      <c r="AA68" s="160">
        <f>IF(AE64,D56,"")</f>
      </c>
      <c r="AB68" s="1144"/>
      <c r="AC68" s="1001"/>
      <c r="AD68" s="1002"/>
      <c r="AE68" s="1000"/>
    </row>
    <row r="69" spans="1:31" ht="9.75" customHeight="1">
      <c r="A69" s="205"/>
      <c r="B69" s="205"/>
      <c r="C69" s="205"/>
      <c r="D69" s="583"/>
      <c r="E69" s="583"/>
      <c r="F69" s="1508"/>
      <c r="G69" s="1508"/>
      <c r="H69" s="1508"/>
      <c r="I69" s="1508"/>
      <c r="J69" s="551"/>
      <c r="K69" s="205"/>
      <c r="L69" s="205"/>
      <c r="M69" s="566"/>
      <c r="N69" s="566"/>
      <c r="O69" s="566"/>
      <c r="P69" s="566"/>
      <c r="Q69" s="586"/>
      <c r="R69" s="566"/>
      <c r="S69" s="205"/>
      <c r="AA69" s="162">
        <f>IF(AE64,D57,"")</f>
      </c>
      <c r="AB69" s="1144"/>
      <c r="AC69" s="1001"/>
      <c r="AD69" s="1002"/>
      <c r="AE69" s="1000"/>
    </row>
    <row r="70" spans="1:31" ht="12.75" customHeight="1">
      <c r="A70" s="717"/>
      <c r="B70" s="205"/>
      <c r="C70" s="205"/>
      <c r="D70" s="582"/>
      <c r="E70" s="582"/>
      <c r="F70" s="1365"/>
      <c r="G70" s="1365"/>
      <c r="H70" s="1365"/>
      <c r="I70" s="1365"/>
      <c r="J70" s="331"/>
      <c r="K70" s="205"/>
      <c r="L70" s="205"/>
      <c r="M70" s="566"/>
      <c r="N70" s="566"/>
      <c r="O70" s="566"/>
      <c r="P70" s="566"/>
      <c r="Q70" s="586"/>
      <c r="R70" s="566"/>
      <c r="S70" s="205"/>
      <c r="AA70" s="132">
        <v>8</v>
      </c>
      <c r="AB70" s="1144"/>
      <c r="AC70" s="1001"/>
      <c r="AD70" s="1002"/>
      <c r="AE70" s="1000"/>
    </row>
    <row r="71" spans="3:31" ht="12.75" customHeight="1">
      <c r="C71" s="171"/>
      <c r="D71" s="583"/>
      <c r="E71" s="583"/>
      <c r="F71" s="1330"/>
      <c r="G71" s="1330"/>
      <c r="H71" s="1330"/>
      <c r="I71" s="1330"/>
      <c r="J71" s="662"/>
      <c r="K71" s="205"/>
      <c r="L71" s="205"/>
      <c r="M71" s="566"/>
      <c r="N71" s="566"/>
      <c r="O71" s="566"/>
      <c r="P71" s="566"/>
      <c r="Q71" s="586"/>
      <c r="R71" s="566"/>
      <c r="AA71" s="128" t="s">
        <v>72</v>
      </c>
      <c r="AB71" s="1144">
        <v>9</v>
      </c>
      <c r="AC71" s="1001">
        <v>17</v>
      </c>
      <c r="AD71" s="1002">
        <v>10</v>
      </c>
      <c r="AE71" s="1000" t="b">
        <v>0</v>
      </c>
    </row>
    <row r="72" spans="27:31" ht="15" customHeight="1">
      <c r="AA72" s="157">
        <f>IF(AE71,G12,"")</f>
      </c>
      <c r="AB72" s="1144"/>
      <c r="AC72" s="1001"/>
      <c r="AD72" s="1002"/>
      <c r="AE72" s="1000"/>
    </row>
    <row r="73" spans="27:31" ht="15" customHeight="1">
      <c r="AA73" s="158">
        <f>IF(AE71,G13,"")</f>
      </c>
      <c r="AB73" s="1144"/>
      <c r="AC73" s="1001"/>
      <c r="AD73" s="1002"/>
      <c r="AE73" s="1000"/>
    </row>
    <row r="74" spans="27:31" ht="12.75" customHeight="1">
      <c r="AA74" s="159" t="s">
        <v>2</v>
      </c>
      <c r="AB74" s="1144"/>
      <c r="AC74" s="1001"/>
      <c r="AD74" s="1002"/>
      <c r="AE74" s="1000"/>
    </row>
    <row r="75" spans="27:31" ht="15" customHeight="1">
      <c r="AA75" s="160">
        <f>IF(AE71,G18,"")</f>
      </c>
      <c r="AB75" s="1144"/>
      <c r="AC75" s="1001"/>
      <c r="AD75" s="1002"/>
      <c r="AE75" s="1000"/>
    </row>
    <row r="76" spans="27:31" ht="15" customHeight="1">
      <c r="AA76" s="162">
        <f>IF(AE71,G19,"")</f>
      </c>
      <c r="AB76" s="1144"/>
      <c r="AC76" s="1001"/>
      <c r="AD76" s="1002"/>
      <c r="AE76" s="1000"/>
    </row>
    <row r="77" spans="27:31" ht="12.75" customHeight="1">
      <c r="AA77" s="132">
        <v>1</v>
      </c>
      <c r="AB77" s="1144"/>
      <c r="AC77" s="1001"/>
      <c r="AD77" s="1002"/>
      <c r="AE77" s="1000"/>
    </row>
    <row r="78" spans="27:31" ht="12.75" customHeight="1">
      <c r="AA78" s="128" t="s">
        <v>3</v>
      </c>
      <c r="AB78" s="1144">
        <v>10</v>
      </c>
      <c r="AC78" s="1001">
        <v>29</v>
      </c>
      <c r="AD78" s="1002">
        <v>10</v>
      </c>
      <c r="AE78" s="1000" t="b">
        <v>0</v>
      </c>
    </row>
    <row r="79" spans="27:31" ht="15" customHeight="1">
      <c r="AA79" s="157">
        <f>IF(AE78,G24,"")</f>
      </c>
      <c r="AB79" s="1144"/>
      <c r="AC79" s="1001"/>
      <c r="AD79" s="1002"/>
      <c r="AE79" s="1000"/>
    </row>
    <row r="80" spans="27:31" ht="15" customHeight="1">
      <c r="AA80" s="158">
        <f>IF(AE78,G25,"")</f>
      </c>
      <c r="AB80" s="1144"/>
      <c r="AC80" s="1001"/>
      <c r="AD80" s="1002"/>
      <c r="AE80" s="1000"/>
    </row>
    <row r="81" spans="27:31" ht="12.75" customHeight="1">
      <c r="AA81" s="159" t="s">
        <v>2</v>
      </c>
      <c r="AB81" s="1144"/>
      <c r="AC81" s="1001"/>
      <c r="AD81" s="1002"/>
      <c r="AE81" s="1000"/>
    </row>
    <row r="82" spans="27:31" ht="15" customHeight="1">
      <c r="AA82" s="160">
        <f>IF(AE78,G30,"")</f>
      </c>
      <c r="AB82" s="1144"/>
      <c r="AC82" s="1001"/>
      <c r="AD82" s="1002"/>
      <c r="AE82" s="1000"/>
    </row>
    <row r="83" spans="27:31" ht="15" customHeight="1">
      <c r="AA83" s="162">
        <f>IF(AE78,G31,"")</f>
      </c>
      <c r="AB83" s="1144"/>
      <c r="AC83" s="1001"/>
      <c r="AD83" s="1002"/>
      <c r="AE83" s="1000"/>
    </row>
    <row r="84" spans="27:31" ht="12.75" customHeight="1">
      <c r="AA84" s="132">
        <v>2</v>
      </c>
      <c r="AB84" s="1144"/>
      <c r="AC84" s="1001"/>
      <c r="AD84" s="1002"/>
      <c r="AE84" s="1000"/>
    </row>
    <row r="85" spans="27:31" ht="12.75" customHeight="1">
      <c r="AA85" s="128" t="s">
        <v>3</v>
      </c>
      <c r="AB85" s="1144">
        <v>11</v>
      </c>
      <c r="AC85" s="1001">
        <v>41</v>
      </c>
      <c r="AD85" s="1002">
        <v>10</v>
      </c>
      <c r="AE85" s="1000" t="b">
        <v>0</v>
      </c>
    </row>
    <row r="86" spans="27:31" ht="15" customHeight="1">
      <c r="AA86" s="157">
        <f>IF(AE85,G36,"")</f>
      </c>
      <c r="AB86" s="1144"/>
      <c r="AC86" s="1001"/>
      <c r="AD86" s="1002"/>
      <c r="AE86" s="1000"/>
    </row>
    <row r="87" spans="27:31" ht="15" customHeight="1">
      <c r="AA87" s="158">
        <f>IF(AE85,G37,"")</f>
      </c>
      <c r="AB87" s="1144"/>
      <c r="AC87" s="1001"/>
      <c r="AD87" s="1002"/>
      <c r="AE87" s="1000"/>
    </row>
    <row r="88" spans="27:31" ht="12.75" customHeight="1">
      <c r="AA88" s="159" t="s">
        <v>2</v>
      </c>
      <c r="AB88" s="1144"/>
      <c r="AC88" s="1001"/>
      <c r="AD88" s="1002"/>
      <c r="AE88" s="1000"/>
    </row>
    <row r="89" spans="27:31" ht="15" customHeight="1">
      <c r="AA89" s="160">
        <f>IF(AE85,G42,"")</f>
      </c>
      <c r="AB89" s="1144"/>
      <c r="AC89" s="1001"/>
      <c r="AD89" s="1002"/>
      <c r="AE89" s="1000"/>
    </row>
    <row r="90" spans="27:31" ht="15" customHeight="1">
      <c r="AA90" s="162">
        <f>IF(AE85,G43,"")</f>
      </c>
      <c r="AB90" s="1144"/>
      <c r="AC90" s="1001"/>
      <c r="AD90" s="1002"/>
      <c r="AE90" s="1000"/>
    </row>
    <row r="91" spans="27:31" ht="12.75" customHeight="1">
      <c r="AA91" s="132">
        <v>3</v>
      </c>
      <c r="AB91" s="1144"/>
      <c r="AC91" s="1001"/>
      <c r="AD91" s="1002"/>
      <c r="AE91" s="1000"/>
    </row>
    <row r="92" spans="27:31" ht="12.75" customHeight="1">
      <c r="AA92" s="128" t="s">
        <v>3</v>
      </c>
      <c r="AB92" s="1144">
        <v>12</v>
      </c>
      <c r="AC92" s="1001">
        <v>53</v>
      </c>
      <c r="AD92" s="1002">
        <v>10</v>
      </c>
      <c r="AE92" s="1000" t="b">
        <v>0</v>
      </c>
    </row>
    <row r="93" spans="27:31" ht="15" customHeight="1">
      <c r="AA93" s="157">
        <f>IF(AE92,G48,"")</f>
      </c>
      <c r="AB93" s="1144"/>
      <c r="AC93" s="1001"/>
      <c r="AD93" s="1002"/>
      <c r="AE93" s="1000"/>
    </row>
    <row r="94" spans="27:31" ht="15" customHeight="1">
      <c r="AA94" s="158">
        <f>IF(AE92,G49,"")</f>
      </c>
      <c r="AB94" s="1144"/>
      <c r="AC94" s="1001"/>
      <c r="AD94" s="1002"/>
      <c r="AE94" s="1000"/>
    </row>
    <row r="95" spans="27:31" ht="12.75" customHeight="1">
      <c r="AA95" s="159" t="s">
        <v>2</v>
      </c>
      <c r="AB95" s="1144"/>
      <c r="AC95" s="1001"/>
      <c r="AD95" s="1002"/>
      <c r="AE95" s="1000"/>
    </row>
    <row r="96" spans="27:31" ht="15" customHeight="1">
      <c r="AA96" s="160">
        <f>IF(AE92,G54,"")</f>
      </c>
      <c r="AB96" s="1144"/>
      <c r="AC96" s="1001"/>
      <c r="AD96" s="1002"/>
      <c r="AE96" s="1000"/>
    </row>
    <row r="97" spans="27:31" ht="15" customHeight="1">
      <c r="AA97" s="162">
        <f>IF(AE92,G55,"")</f>
      </c>
      <c r="AB97" s="1144"/>
      <c r="AC97" s="1001"/>
      <c r="AD97" s="1002"/>
      <c r="AE97" s="1000"/>
    </row>
    <row r="98" spans="27:31" ht="12.75" customHeight="1">
      <c r="AA98" s="132">
        <v>4</v>
      </c>
      <c r="AB98" s="1144"/>
      <c r="AC98" s="1001"/>
      <c r="AD98" s="1002"/>
      <c r="AE98" s="1000"/>
    </row>
    <row r="99" spans="27:31" ht="12.75" customHeight="1">
      <c r="AA99" s="128" t="s">
        <v>77</v>
      </c>
      <c r="AB99" s="1144">
        <v>13</v>
      </c>
      <c r="AC99" s="1001">
        <v>23</v>
      </c>
      <c r="AD99" s="1002">
        <v>13</v>
      </c>
      <c r="AE99" s="1000" t="b">
        <v>0</v>
      </c>
    </row>
    <row r="100" spans="27:31" ht="15" customHeight="1">
      <c r="AA100" s="157">
        <f>IF(AE99,J15,"")</f>
      </c>
      <c r="AB100" s="1144"/>
      <c r="AC100" s="1001"/>
      <c r="AD100" s="1002"/>
      <c r="AE100" s="1000"/>
    </row>
    <row r="101" spans="27:31" ht="15" customHeight="1">
      <c r="AA101" s="158">
        <f>IF(AE99,J16,"")</f>
      </c>
      <c r="AB101" s="1144"/>
      <c r="AC101" s="1001"/>
      <c r="AD101" s="1002"/>
      <c r="AE101" s="1000"/>
    </row>
    <row r="102" spans="27:31" ht="12.75" customHeight="1">
      <c r="AA102" s="159" t="s">
        <v>2</v>
      </c>
      <c r="AB102" s="1144"/>
      <c r="AC102" s="1001"/>
      <c r="AD102" s="1002"/>
      <c r="AE102" s="1000"/>
    </row>
    <row r="103" spans="27:31" ht="15" customHeight="1">
      <c r="AA103" s="160">
        <f>IF(AE99,J27,"")</f>
      </c>
      <c r="AB103" s="1144"/>
      <c r="AC103" s="1001"/>
      <c r="AD103" s="1002"/>
      <c r="AE103" s="1000"/>
    </row>
    <row r="104" spans="27:31" ht="15" customHeight="1">
      <c r="AA104" s="162">
        <f>IF(AE99,J28,"")</f>
      </c>
      <c r="AB104" s="1144"/>
      <c r="AC104" s="1001"/>
      <c r="AD104" s="1002"/>
      <c r="AE104" s="1000"/>
    </row>
    <row r="105" spans="27:31" ht="12.75" customHeight="1">
      <c r="AA105" s="132">
        <v>1</v>
      </c>
      <c r="AB105" s="1144"/>
      <c r="AC105" s="1001"/>
      <c r="AD105" s="1002"/>
      <c r="AE105" s="1000"/>
    </row>
    <row r="106" spans="27:31" ht="12.75" customHeight="1">
      <c r="AA106" s="128" t="s">
        <v>3</v>
      </c>
      <c r="AB106" s="1144">
        <v>14</v>
      </c>
      <c r="AC106" s="1001">
        <v>47</v>
      </c>
      <c r="AD106" s="1002">
        <v>13</v>
      </c>
      <c r="AE106" s="1000" t="b">
        <v>0</v>
      </c>
    </row>
    <row r="107" spans="27:31" ht="15" customHeight="1">
      <c r="AA107" s="157">
        <f>IF(AE106,J39,"")</f>
      </c>
      <c r="AB107" s="1144"/>
      <c r="AC107" s="1001"/>
      <c r="AD107" s="1002"/>
      <c r="AE107" s="1000"/>
    </row>
    <row r="108" spans="27:31" ht="15" customHeight="1">
      <c r="AA108" s="158">
        <f>IF(AE106,J40,"")</f>
      </c>
      <c r="AB108" s="1144"/>
      <c r="AC108" s="1001"/>
      <c r="AD108" s="1002"/>
      <c r="AE108" s="1000"/>
    </row>
    <row r="109" spans="27:31" ht="12.75" customHeight="1">
      <c r="AA109" s="159" t="s">
        <v>2</v>
      </c>
      <c r="AB109" s="1144"/>
      <c r="AC109" s="1001"/>
      <c r="AD109" s="1002"/>
      <c r="AE109" s="1000"/>
    </row>
    <row r="110" spans="27:31" ht="15" customHeight="1">
      <c r="AA110" s="160">
        <f>IF(AE106,J51,"")</f>
      </c>
      <c r="AB110" s="1144"/>
      <c r="AC110" s="1001"/>
      <c r="AD110" s="1002"/>
      <c r="AE110" s="1000"/>
    </row>
    <row r="111" spans="27:31" ht="15" customHeight="1">
      <c r="AA111" s="162">
        <f>IF(AE106,J52,"")</f>
      </c>
      <c r="AB111" s="1144"/>
      <c r="AC111" s="1001"/>
      <c r="AD111" s="1002"/>
      <c r="AE111" s="1000"/>
    </row>
    <row r="112" spans="27:31" ht="12.75" customHeight="1">
      <c r="AA112" s="132">
        <v>2</v>
      </c>
      <c r="AB112" s="1144"/>
      <c r="AC112" s="1001"/>
      <c r="AD112" s="1002"/>
      <c r="AE112" s="1000"/>
    </row>
    <row r="113" spans="27:31" ht="12.75" customHeight="1">
      <c r="AA113" s="128" t="s">
        <v>75</v>
      </c>
      <c r="AB113" s="1144">
        <v>15</v>
      </c>
      <c r="AC113" s="1001">
        <v>35</v>
      </c>
      <c r="AD113" s="1002">
        <v>16</v>
      </c>
      <c r="AE113" s="1000" t="b">
        <v>0</v>
      </c>
    </row>
    <row r="114" spans="27:31" ht="15" customHeight="1">
      <c r="AA114" s="157">
        <f>IF(AE113,M21,"")</f>
      </c>
      <c r="AB114" s="1144"/>
      <c r="AC114" s="1001"/>
      <c r="AD114" s="1002"/>
      <c r="AE114" s="1000"/>
    </row>
    <row r="115" spans="27:31" ht="15" customHeight="1">
      <c r="AA115" s="158">
        <f>IF(AE113,M22,"")</f>
      </c>
      <c r="AB115" s="1144"/>
      <c r="AC115" s="1001"/>
      <c r="AD115" s="1002"/>
      <c r="AE115" s="1000"/>
    </row>
    <row r="116" spans="27:31" ht="12.75" customHeight="1">
      <c r="AA116" s="159" t="s">
        <v>2</v>
      </c>
      <c r="AB116" s="1144"/>
      <c r="AC116" s="1001"/>
      <c r="AD116" s="1002"/>
      <c r="AE116" s="1000"/>
    </row>
    <row r="117" spans="27:31" ht="15" customHeight="1">
      <c r="AA117" s="160">
        <f>IF(AE113,M45,"")</f>
      </c>
      <c r="AB117" s="1144"/>
      <c r="AC117" s="1001"/>
      <c r="AD117" s="1002"/>
      <c r="AE117" s="1000"/>
    </row>
    <row r="118" spans="27:31" ht="15" customHeight="1">
      <c r="AA118" s="162">
        <f>IF(AE113,M46,"")</f>
      </c>
      <c r="AB118" s="1144"/>
      <c r="AC118" s="1001"/>
      <c r="AD118" s="1002"/>
      <c r="AE118" s="1000"/>
    </row>
    <row r="119" spans="27:31" ht="12.75" customHeight="1">
      <c r="AA119" s="132"/>
      <c r="AB119" s="1144"/>
      <c r="AC119" s="1001"/>
      <c r="AD119" s="1002"/>
      <c r="AE119" s="1000"/>
    </row>
    <row r="120" spans="27:31" ht="12.75" customHeight="1">
      <c r="AA120" s="128" t="s">
        <v>76</v>
      </c>
      <c r="AB120" s="1144">
        <v>16</v>
      </c>
      <c r="AC120" s="1001">
        <v>63</v>
      </c>
      <c r="AD120" s="1002">
        <v>7</v>
      </c>
      <c r="AE120" s="1000" t="b">
        <v>0</v>
      </c>
    </row>
    <row r="121" spans="27:31" ht="15" customHeight="1">
      <c r="AA121" s="157">
        <f>IF(AE120,D59,"")</f>
      </c>
      <c r="AB121" s="1144"/>
      <c r="AC121" s="1001"/>
      <c r="AD121" s="1002"/>
      <c r="AE121" s="1000"/>
    </row>
    <row r="122" spans="27:31" ht="15" customHeight="1">
      <c r="AA122" s="158">
        <f>IF(AE120,D60,"")</f>
      </c>
      <c r="AB122" s="1144"/>
      <c r="AC122" s="1001"/>
      <c r="AD122" s="1002"/>
      <c r="AE122" s="1000"/>
    </row>
    <row r="123" spans="27:31" ht="12.75" customHeight="1">
      <c r="AA123" s="159" t="s">
        <v>2</v>
      </c>
      <c r="AB123" s="1144"/>
      <c r="AC123" s="1001"/>
      <c r="AD123" s="1002"/>
      <c r="AE123" s="1000"/>
    </row>
    <row r="124" spans="27:31" ht="15" customHeight="1">
      <c r="AA124" s="160">
        <f>IF(AE120,D63,"")</f>
      </c>
      <c r="AB124" s="1144"/>
      <c r="AC124" s="1001"/>
      <c r="AD124" s="1002"/>
      <c r="AE124" s="1000"/>
    </row>
    <row r="125" spans="27:31" ht="15" customHeight="1">
      <c r="AA125" s="162">
        <f>IF(AE120,D64,"")</f>
      </c>
      <c r="AB125" s="1144"/>
      <c r="AC125" s="1001"/>
      <c r="AD125" s="1002"/>
      <c r="AE125" s="1000"/>
    </row>
    <row r="126" spans="27:31" ht="12.75" customHeight="1">
      <c r="AA126" s="132"/>
      <c r="AB126" s="1144"/>
      <c r="AC126" s="1001"/>
      <c r="AD126" s="1002"/>
      <c r="AE126" s="1000"/>
    </row>
    <row r="127" spans="27:31" ht="12.75" customHeight="1" hidden="1">
      <c r="AA127" s="128"/>
      <c r="AB127" s="1144"/>
      <c r="AE127" s="999" t="b">
        <f>IF(LEN(AA128)+LEN(AA129)+LEN(AA131)+LEN(AA132)=0,FALSE,TRUE)</f>
        <v>0</v>
      </c>
    </row>
    <row r="128" spans="27:31" ht="15" customHeight="1" hidden="1">
      <c r="AA128" s="126"/>
      <c r="AB128" s="1144"/>
      <c r="AE128" s="999"/>
    </row>
    <row r="129" spans="27:31" ht="15" customHeight="1" hidden="1">
      <c r="AA129" s="129"/>
      <c r="AB129" s="1144"/>
      <c r="AE129" s="999"/>
    </row>
    <row r="130" spans="27:31" ht="12.75" customHeight="1" hidden="1">
      <c r="AA130" s="131"/>
      <c r="AB130" s="1144"/>
      <c r="AE130" s="999"/>
    </row>
    <row r="131" spans="27:31" ht="15" customHeight="1" hidden="1">
      <c r="AA131" s="125"/>
      <c r="AB131" s="1144"/>
      <c r="AE131" s="999"/>
    </row>
    <row r="132" spans="27:31" ht="15" customHeight="1" hidden="1">
      <c r="AA132" s="127"/>
      <c r="AB132" s="1144"/>
      <c r="AE132" s="999"/>
    </row>
    <row r="133" spans="27:31" ht="12.75" customHeight="1" hidden="1">
      <c r="AA133" s="132"/>
      <c r="AB133" s="1144"/>
      <c r="AE133" s="999"/>
    </row>
    <row r="134" spans="27:31" ht="12.75" customHeight="1" hidden="1">
      <c r="AA134" s="128"/>
      <c r="AB134" s="1144"/>
      <c r="AE134" s="999" t="b">
        <f>IF(LEN(AA135)+LEN(AA136)+LEN(AA138)+LEN(AA139)=0,FALSE,TRUE)</f>
        <v>0</v>
      </c>
    </row>
    <row r="135" spans="27:31" ht="15" customHeight="1" hidden="1">
      <c r="AA135" s="126"/>
      <c r="AB135" s="1144"/>
      <c r="AE135" s="999"/>
    </row>
    <row r="136" spans="27:31" ht="15" customHeight="1" hidden="1">
      <c r="AA136" s="129"/>
      <c r="AB136" s="1144"/>
      <c r="AE136" s="999"/>
    </row>
    <row r="137" spans="27:31" ht="12.75" customHeight="1" hidden="1">
      <c r="AA137" s="131"/>
      <c r="AB137" s="1144"/>
      <c r="AE137" s="999"/>
    </row>
    <row r="138" spans="27:31" ht="15" customHeight="1" hidden="1">
      <c r="AA138" s="125"/>
      <c r="AB138" s="1144"/>
      <c r="AE138" s="999"/>
    </row>
    <row r="139" spans="27:31" ht="15" customHeight="1" hidden="1">
      <c r="AA139" s="127"/>
      <c r="AB139" s="1144"/>
      <c r="AE139" s="999"/>
    </row>
    <row r="140" spans="27:31" ht="12.75" customHeight="1" hidden="1">
      <c r="AA140" s="132"/>
      <c r="AB140" s="1144"/>
      <c r="AE140" s="999"/>
    </row>
    <row r="141" spans="27:31" ht="12.75" customHeight="1" hidden="1">
      <c r="AA141" s="128"/>
      <c r="AB141" s="1144"/>
      <c r="AE141" s="999" t="b">
        <f>IF(LEN(AA142)+LEN(AA143)+LEN(AA145)+LEN(AA146)=0,FALSE,TRUE)</f>
        <v>0</v>
      </c>
    </row>
    <row r="142" spans="27:31" ht="15" customHeight="1" hidden="1">
      <c r="AA142" s="140"/>
      <c r="AB142" s="1144"/>
      <c r="AE142" s="999"/>
    </row>
    <row r="143" spans="27:31" ht="15" customHeight="1" hidden="1">
      <c r="AA143" s="137"/>
      <c r="AB143" s="1144"/>
      <c r="AE143" s="999"/>
    </row>
    <row r="144" spans="27:31" ht="12.75" customHeight="1" hidden="1">
      <c r="AA144" s="142"/>
      <c r="AB144" s="1144"/>
      <c r="AE144" s="999"/>
    </row>
    <row r="145" spans="27:31" ht="15" customHeight="1" hidden="1">
      <c r="AA145" s="138"/>
      <c r="AB145" s="1144"/>
      <c r="AE145" s="999"/>
    </row>
    <row r="146" spans="27:31" ht="15" customHeight="1" hidden="1">
      <c r="AA146" s="141"/>
      <c r="AB146" s="1144"/>
      <c r="AE146" s="999"/>
    </row>
    <row r="147" spans="27:31" ht="12.75" customHeight="1" hidden="1">
      <c r="AA147" s="132"/>
      <c r="AB147" s="1144"/>
      <c r="AE147" s="999"/>
    </row>
    <row r="148" spans="27:31" ht="12.75" customHeight="1" hidden="1">
      <c r="AA148" s="128"/>
      <c r="AB148" s="1144"/>
      <c r="AE148" s="999" t="b">
        <f>IF(LEN(AA149)+LEN(AA150)+LEN(AA152)+LEN(AA153)=0,FALSE,TRUE)</f>
        <v>0</v>
      </c>
    </row>
    <row r="149" spans="27:31" ht="15" customHeight="1" hidden="1">
      <c r="AA149" s="126"/>
      <c r="AB149" s="1144"/>
      <c r="AE149" s="999"/>
    </row>
    <row r="150" spans="27:31" ht="15" customHeight="1" hidden="1">
      <c r="AA150" s="129"/>
      <c r="AB150" s="1144"/>
      <c r="AE150" s="999"/>
    </row>
    <row r="151" spans="27:31" ht="12.75" customHeight="1" hidden="1">
      <c r="AA151" s="131"/>
      <c r="AB151" s="1144"/>
      <c r="AE151" s="999"/>
    </row>
    <row r="152" spans="27:31" ht="15" customHeight="1" hidden="1">
      <c r="AA152" s="125"/>
      <c r="AB152" s="1144"/>
      <c r="AE152" s="999"/>
    </row>
    <row r="153" spans="27:31" ht="15" customHeight="1" hidden="1">
      <c r="AA153" s="127"/>
      <c r="AB153" s="1144"/>
      <c r="AE153" s="999"/>
    </row>
    <row r="154" spans="27:31" ht="12.75" customHeight="1" hidden="1">
      <c r="AA154" s="132"/>
      <c r="AB154" s="1144"/>
      <c r="AE154" s="999"/>
    </row>
    <row r="155" spans="27:31" ht="12.75" customHeight="1" hidden="1">
      <c r="AA155" s="128"/>
      <c r="AB155" s="1144"/>
      <c r="AE155" s="999" t="b">
        <f>IF(LEN(AA156)+LEN(AA157)+LEN(AA159)+LEN(AA160)=0,FALSE,TRUE)</f>
        <v>0</v>
      </c>
    </row>
    <row r="156" spans="27:31" ht="15" customHeight="1" hidden="1">
      <c r="AA156" s="126"/>
      <c r="AB156" s="1144"/>
      <c r="AE156" s="999"/>
    </row>
    <row r="157" spans="27:31" ht="15" customHeight="1" hidden="1">
      <c r="AA157" s="129"/>
      <c r="AB157" s="1144"/>
      <c r="AE157" s="999"/>
    </row>
    <row r="158" spans="27:31" ht="12.75" customHeight="1" hidden="1">
      <c r="AA158" s="131"/>
      <c r="AB158" s="1144"/>
      <c r="AE158" s="999"/>
    </row>
    <row r="159" spans="27:31" ht="15" customHeight="1" hidden="1">
      <c r="AA159" s="125"/>
      <c r="AB159" s="1144"/>
      <c r="AE159" s="999"/>
    </row>
    <row r="160" spans="27:31" ht="15" customHeight="1" hidden="1">
      <c r="AA160" s="127"/>
      <c r="AB160" s="1144"/>
      <c r="AE160" s="999"/>
    </row>
    <row r="161" spans="27:31" ht="12.75" customHeight="1" hidden="1">
      <c r="AA161" s="132"/>
      <c r="AB161" s="1144"/>
      <c r="AE161" s="999"/>
    </row>
    <row r="162" spans="27:31" ht="12.75" customHeight="1" hidden="1">
      <c r="AA162" s="128"/>
      <c r="AB162" s="1144"/>
      <c r="AE162" s="999" t="b">
        <f>IF(LEN(AA163)+LEN(AA164)+LEN(AA166)+LEN(AA167)=0,FALSE,TRUE)</f>
        <v>0</v>
      </c>
    </row>
    <row r="163" spans="27:31" ht="15" customHeight="1" hidden="1">
      <c r="AA163" s="126"/>
      <c r="AB163" s="1144"/>
      <c r="AE163" s="999"/>
    </row>
    <row r="164" spans="27:31" ht="15" customHeight="1" hidden="1">
      <c r="AA164" s="129"/>
      <c r="AB164" s="1144"/>
      <c r="AE164" s="999"/>
    </row>
    <row r="165" spans="27:31" ht="12.75" customHeight="1" hidden="1">
      <c r="AA165" s="131"/>
      <c r="AB165" s="1144"/>
      <c r="AE165" s="999"/>
    </row>
    <row r="166" spans="27:31" ht="15" customHeight="1" hidden="1">
      <c r="AA166" s="125"/>
      <c r="AB166" s="1144"/>
      <c r="AE166" s="999"/>
    </row>
    <row r="167" spans="27:31" ht="15" customHeight="1" hidden="1">
      <c r="AA167" s="127"/>
      <c r="AB167" s="1144"/>
      <c r="AE167" s="999"/>
    </row>
    <row r="168" spans="27:31" ht="12.75" customHeight="1" hidden="1">
      <c r="AA168" s="132"/>
      <c r="AB168" s="1144"/>
      <c r="AE168" s="999"/>
    </row>
    <row r="169" spans="27:31" ht="12.75" customHeight="1" hidden="1">
      <c r="AA169" s="128"/>
      <c r="AB169" s="1144"/>
      <c r="AE169" s="999" t="b">
        <f>IF(LEN(AA170)+LEN(AA171)+LEN(AA173)+LEN(AA174)=0,FALSE,TRUE)</f>
        <v>0</v>
      </c>
    </row>
    <row r="170" spans="27:31" ht="15" customHeight="1" hidden="1">
      <c r="AA170" s="126"/>
      <c r="AB170" s="1144"/>
      <c r="AE170" s="999"/>
    </row>
    <row r="171" spans="27:31" ht="15" customHeight="1" hidden="1">
      <c r="AA171" s="129"/>
      <c r="AB171" s="1144"/>
      <c r="AE171" s="999"/>
    </row>
    <row r="172" spans="27:31" ht="12.75" customHeight="1" hidden="1">
      <c r="AA172" s="131"/>
      <c r="AB172" s="1144"/>
      <c r="AE172" s="999"/>
    </row>
    <row r="173" spans="27:31" ht="15" customHeight="1" hidden="1">
      <c r="AA173" s="125"/>
      <c r="AB173" s="1144"/>
      <c r="AE173" s="999"/>
    </row>
    <row r="174" spans="27:31" ht="15" customHeight="1" hidden="1">
      <c r="AA174" s="127"/>
      <c r="AB174" s="1144"/>
      <c r="AE174" s="999"/>
    </row>
    <row r="175" spans="27:31" ht="12.75" customHeight="1" hidden="1">
      <c r="AA175" s="132"/>
      <c r="AB175" s="1144"/>
      <c r="AE175" s="999"/>
    </row>
    <row r="176" spans="27:31" ht="12.75" customHeight="1" hidden="1">
      <c r="AA176" s="128"/>
      <c r="AB176" s="1144"/>
      <c r="AE176" s="999" t="b">
        <f>IF(LEN(AA177)+LEN(AA178)+LEN(AA180)+LEN(AA181)=0,FALSE,TRUE)</f>
        <v>0</v>
      </c>
    </row>
    <row r="177" spans="27:31" ht="15" customHeight="1" hidden="1">
      <c r="AA177" s="126"/>
      <c r="AB177" s="1144"/>
      <c r="AE177" s="999"/>
    </row>
    <row r="178" spans="27:31" ht="15" customHeight="1" hidden="1">
      <c r="AA178" s="129"/>
      <c r="AB178" s="1144"/>
      <c r="AE178" s="999"/>
    </row>
    <row r="179" spans="27:31" ht="12.75" customHeight="1" hidden="1">
      <c r="AA179" s="131"/>
      <c r="AB179" s="1144"/>
      <c r="AE179" s="999"/>
    </row>
    <row r="180" spans="27:31" ht="15" customHeight="1" hidden="1">
      <c r="AA180" s="125"/>
      <c r="AB180" s="1144"/>
      <c r="AE180" s="999"/>
    </row>
    <row r="181" spans="27:31" ht="15" customHeight="1" hidden="1">
      <c r="AA181" s="127"/>
      <c r="AB181" s="1144"/>
      <c r="AE181" s="999"/>
    </row>
    <row r="182" spans="27:31" ht="12.75" customHeight="1" hidden="1">
      <c r="AA182" s="132"/>
      <c r="AB182" s="1144"/>
      <c r="AE182" s="999"/>
    </row>
    <row r="183" spans="27:31" ht="12.75" customHeight="1" hidden="1">
      <c r="AA183" s="128"/>
      <c r="AB183" s="1144"/>
      <c r="AE183" s="999" t="b">
        <f>IF(LEN(AA184)+LEN(AA185)+LEN(AA187)+LEN(AA188)=0,FALSE,TRUE)</f>
        <v>0</v>
      </c>
    </row>
    <row r="184" spans="27:31" ht="15" customHeight="1" hidden="1">
      <c r="AA184" s="126"/>
      <c r="AB184" s="1144"/>
      <c r="AE184" s="999"/>
    </row>
    <row r="185" spans="27:31" ht="15" customHeight="1" hidden="1">
      <c r="AA185" s="129"/>
      <c r="AB185" s="1144"/>
      <c r="AE185" s="999"/>
    </row>
    <row r="186" spans="27:31" ht="12.75" customHeight="1" hidden="1">
      <c r="AA186" s="131"/>
      <c r="AB186" s="1144"/>
      <c r="AE186" s="999"/>
    </row>
    <row r="187" spans="27:31" ht="15" customHeight="1" hidden="1">
      <c r="AA187" s="125"/>
      <c r="AB187" s="1144"/>
      <c r="AE187" s="999"/>
    </row>
    <row r="188" spans="27:31" ht="15" customHeight="1" hidden="1">
      <c r="AA188" s="127"/>
      <c r="AB188" s="1144"/>
      <c r="AE188" s="999"/>
    </row>
    <row r="189" spans="27:31" ht="12.75" customHeight="1" hidden="1">
      <c r="AA189" s="132"/>
      <c r="AB189" s="1144"/>
      <c r="AE189" s="999"/>
    </row>
    <row r="190" spans="27:31" ht="12.75" customHeight="1" hidden="1">
      <c r="AA190" s="128"/>
      <c r="AB190" s="1144"/>
      <c r="AE190" s="999" t="b">
        <f>IF(LEN(AA191)+LEN(AA192)+LEN(AA194)+LEN(AA195)=0,FALSE,TRUE)</f>
        <v>0</v>
      </c>
    </row>
    <row r="191" spans="27:31" ht="15" customHeight="1" hidden="1">
      <c r="AA191" s="126"/>
      <c r="AB191" s="1144"/>
      <c r="AE191" s="999"/>
    </row>
    <row r="192" spans="27:31" ht="15" customHeight="1" hidden="1">
      <c r="AA192" s="129"/>
      <c r="AB192" s="1144"/>
      <c r="AE192" s="999"/>
    </row>
    <row r="193" spans="27:31" ht="12.75" customHeight="1" hidden="1">
      <c r="AA193" s="131"/>
      <c r="AB193" s="1144"/>
      <c r="AE193" s="999"/>
    </row>
    <row r="194" spans="27:31" ht="15" customHeight="1" hidden="1">
      <c r="AA194" s="125"/>
      <c r="AB194" s="1144"/>
      <c r="AE194" s="999"/>
    </row>
    <row r="195" spans="27:31" ht="15" customHeight="1" hidden="1">
      <c r="AA195" s="127"/>
      <c r="AB195" s="1144"/>
      <c r="AE195" s="999"/>
    </row>
    <row r="196" spans="27:31" ht="12.75" customHeight="1" hidden="1">
      <c r="AA196" s="132"/>
      <c r="AB196" s="1144"/>
      <c r="AE196" s="999"/>
    </row>
    <row r="197" spans="27:31" ht="12.75" customHeight="1" hidden="1">
      <c r="AA197" s="128"/>
      <c r="AB197" s="1144"/>
      <c r="AE197" s="999" t="b">
        <f>IF(LEN(AA198)+LEN(AA199)+LEN(AA201)+LEN(AA202)=0,FALSE,TRUE)</f>
        <v>0</v>
      </c>
    </row>
    <row r="198" spans="27:31" ht="15" customHeight="1" hidden="1">
      <c r="AA198" s="126"/>
      <c r="AB198" s="1144"/>
      <c r="AE198" s="999"/>
    </row>
    <row r="199" spans="27:31" ht="15" customHeight="1" hidden="1">
      <c r="AA199" s="129"/>
      <c r="AB199" s="1144"/>
      <c r="AE199" s="999"/>
    </row>
    <row r="200" spans="27:31" ht="12.75" customHeight="1" hidden="1">
      <c r="AA200" s="131"/>
      <c r="AB200" s="1144"/>
      <c r="AE200" s="999"/>
    </row>
    <row r="201" spans="27:31" ht="15" customHeight="1" hidden="1">
      <c r="AA201" s="125"/>
      <c r="AB201" s="1144"/>
      <c r="AE201" s="999"/>
    </row>
    <row r="202" spans="27:31" ht="15" customHeight="1" hidden="1">
      <c r="AA202" s="127"/>
      <c r="AB202" s="1144"/>
      <c r="AE202" s="999"/>
    </row>
    <row r="203" spans="27:31" ht="12.75" customHeight="1" hidden="1">
      <c r="AA203" s="132"/>
      <c r="AB203" s="1144"/>
      <c r="AE203" s="999"/>
    </row>
    <row r="204" spans="27:31" ht="12.75" customHeight="1" hidden="1">
      <c r="AA204" s="128"/>
      <c r="AB204" s="1144"/>
      <c r="AE204" s="999" t="b">
        <f>IF(LEN(AA205)+LEN(AA206)+LEN(AA208)+LEN(AA209)=0,FALSE,TRUE)</f>
        <v>0</v>
      </c>
    </row>
    <row r="205" spans="27:31" ht="15" customHeight="1" hidden="1">
      <c r="AA205" s="126"/>
      <c r="AB205" s="1144"/>
      <c r="AE205" s="999"/>
    </row>
    <row r="206" spans="27:31" ht="15" customHeight="1" hidden="1">
      <c r="AA206" s="129"/>
      <c r="AB206" s="1144"/>
      <c r="AE206" s="999"/>
    </row>
    <row r="207" spans="27:31" ht="12.75" customHeight="1" hidden="1">
      <c r="AA207" s="131"/>
      <c r="AB207" s="1144"/>
      <c r="AE207" s="999"/>
    </row>
    <row r="208" spans="27:31" ht="15" customHeight="1" hidden="1">
      <c r="AA208" s="125"/>
      <c r="AB208" s="1144"/>
      <c r="AE208" s="999"/>
    </row>
    <row r="209" spans="27:31" ht="15" customHeight="1" hidden="1">
      <c r="AA209" s="127"/>
      <c r="AB209" s="1144"/>
      <c r="AE209" s="999"/>
    </row>
    <row r="210" spans="27:31" ht="12.75" customHeight="1" hidden="1">
      <c r="AA210" s="132"/>
      <c r="AB210" s="1144"/>
      <c r="AE210" s="999"/>
    </row>
    <row r="211" spans="27:31" ht="12.75" customHeight="1" hidden="1">
      <c r="AA211" s="128"/>
      <c r="AB211" s="1144"/>
      <c r="AE211" s="999" t="b">
        <f>IF(LEN(AA212)+LEN(AA213)+LEN(AA215)+LEN(AA216)=0,FALSE,TRUE)</f>
        <v>0</v>
      </c>
    </row>
    <row r="212" spans="27:31" ht="15" customHeight="1" hidden="1">
      <c r="AA212" s="126"/>
      <c r="AB212" s="1144"/>
      <c r="AE212" s="999"/>
    </row>
    <row r="213" spans="27:31" ht="15" customHeight="1" hidden="1">
      <c r="AA213" s="129"/>
      <c r="AB213" s="1144"/>
      <c r="AE213" s="999"/>
    </row>
    <row r="214" spans="27:31" ht="12.75" customHeight="1" hidden="1">
      <c r="AA214" s="131"/>
      <c r="AB214" s="1144"/>
      <c r="AE214" s="999"/>
    </row>
    <row r="215" spans="27:31" ht="15" customHeight="1" hidden="1">
      <c r="AA215" s="125"/>
      <c r="AB215" s="1144"/>
      <c r="AE215" s="999"/>
    </row>
    <row r="216" spans="27:31" ht="15" customHeight="1" hidden="1">
      <c r="AA216" s="127"/>
      <c r="AB216" s="1144"/>
      <c r="AE216" s="999"/>
    </row>
    <row r="217" spans="27:31" ht="12.75" customHeight="1" hidden="1">
      <c r="AA217" s="132"/>
      <c r="AB217" s="1144"/>
      <c r="AE217" s="999"/>
    </row>
    <row r="218" spans="27:31" ht="12.75" customHeight="1" hidden="1">
      <c r="AA218" s="128"/>
      <c r="AB218" s="1144"/>
      <c r="AE218" s="999" t="b">
        <f>IF(LEN(AA219)+LEN(AA220)+LEN(AA222)+LEN(AA223)=0,FALSE,TRUE)</f>
        <v>0</v>
      </c>
    </row>
    <row r="219" spans="27:31" ht="15" customHeight="1" hidden="1">
      <c r="AA219" s="126"/>
      <c r="AB219" s="1144"/>
      <c r="AE219" s="999"/>
    </row>
    <row r="220" spans="27:31" ht="15" customHeight="1" hidden="1">
      <c r="AA220" s="129"/>
      <c r="AB220" s="1144"/>
      <c r="AE220" s="999"/>
    </row>
    <row r="221" spans="27:31" ht="12.75" customHeight="1" hidden="1">
      <c r="AA221" s="131"/>
      <c r="AB221" s="1144"/>
      <c r="AE221" s="999"/>
    </row>
    <row r="222" spans="27:31" ht="15" customHeight="1" hidden="1">
      <c r="AA222" s="125"/>
      <c r="AB222" s="1144"/>
      <c r="AE222" s="999"/>
    </row>
    <row r="223" spans="27:31" ht="15" customHeight="1" hidden="1">
      <c r="AA223" s="127"/>
      <c r="AB223" s="1144"/>
      <c r="AE223" s="999"/>
    </row>
    <row r="224" spans="27:31" ht="12.75" customHeight="1" hidden="1">
      <c r="AA224" s="132"/>
      <c r="AB224" s="1144"/>
      <c r="AE224" s="999"/>
    </row>
    <row r="225" spans="27:31" ht="12.75" customHeight="1" hidden="1">
      <c r="AA225" s="128"/>
      <c r="AB225" s="1144"/>
      <c r="AE225" s="999" t="b">
        <f>IF(LEN(AA226)+LEN(AA227)+LEN(AA229)+LEN(AA230)=0,FALSE,TRUE)</f>
        <v>0</v>
      </c>
    </row>
    <row r="226" spans="27:31" ht="15" customHeight="1" hidden="1">
      <c r="AA226" s="126"/>
      <c r="AB226" s="1144"/>
      <c r="AE226" s="999"/>
    </row>
    <row r="227" spans="27:31" ht="15" customHeight="1" hidden="1">
      <c r="AA227" s="129"/>
      <c r="AB227" s="1144"/>
      <c r="AE227" s="999"/>
    </row>
    <row r="228" spans="27:31" ht="12.75" customHeight="1" hidden="1">
      <c r="AA228" s="131"/>
      <c r="AB228" s="1144"/>
      <c r="AE228" s="999"/>
    </row>
    <row r="229" spans="27:31" ht="15" customHeight="1" hidden="1">
      <c r="AA229" s="125"/>
      <c r="AB229" s="1144"/>
      <c r="AE229" s="999"/>
    </row>
    <row r="230" spans="27:31" ht="15" customHeight="1" hidden="1">
      <c r="AA230" s="127"/>
      <c r="AB230" s="1144"/>
      <c r="AE230" s="999"/>
    </row>
    <row r="231" spans="27:31" ht="12.75" customHeight="1" hidden="1">
      <c r="AA231" s="132"/>
      <c r="AB231" s="1144"/>
      <c r="AE231" s="999"/>
    </row>
    <row r="232" spans="27:31" ht="12.75" customHeight="1" hidden="1">
      <c r="AA232" s="128"/>
      <c r="AB232" s="1144"/>
      <c r="AE232" s="999" t="b">
        <f>IF(LEN(AA233)+LEN(AA234)+LEN(AA236)+LEN(AA237)=0,FALSE,TRUE)</f>
        <v>0</v>
      </c>
    </row>
    <row r="233" spans="27:31" ht="15" customHeight="1" hidden="1">
      <c r="AA233" s="126"/>
      <c r="AB233" s="1144"/>
      <c r="AE233" s="999"/>
    </row>
    <row r="234" spans="27:31" ht="15" customHeight="1" hidden="1">
      <c r="AA234" s="129"/>
      <c r="AB234" s="1144"/>
      <c r="AE234" s="999"/>
    </row>
    <row r="235" spans="27:31" ht="12.75" customHeight="1" hidden="1">
      <c r="AA235" s="131"/>
      <c r="AB235" s="1144"/>
      <c r="AE235" s="999"/>
    </row>
    <row r="236" spans="27:31" ht="15" customHeight="1" hidden="1">
      <c r="AA236" s="125"/>
      <c r="AB236" s="1144"/>
      <c r="AE236" s="999"/>
    </row>
    <row r="237" spans="27:31" ht="15" customHeight="1" hidden="1">
      <c r="AA237" s="127"/>
      <c r="AB237" s="1144"/>
      <c r="AE237" s="999"/>
    </row>
    <row r="238" spans="27:31" ht="12.75" customHeight="1" hidden="1">
      <c r="AA238" s="132"/>
      <c r="AB238" s="1144"/>
      <c r="AE238" s="999"/>
    </row>
    <row r="239" ht="12.75">
      <c r="AB239" s="1081">
        <f>MAX(AB15:AB238)</f>
        <v>16</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276">
    <mergeCell ref="AB176:AB182"/>
    <mergeCell ref="AB183:AB189"/>
    <mergeCell ref="AB190:AB196"/>
    <mergeCell ref="AB197:AB203"/>
    <mergeCell ref="AB204:AB210"/>
    <mergeCell ref="AB239:AB245"/>
    <mergeCell ref="AB211:AB217"/>
    <mergeCell ref="AB218:AB224"/>
    <mergeCell ref="AB225:AB231"/>
    <mergeCell ref="AB232:AB238"/>
    <mergeCell ref="AB134:AB140"/>
    <mergeCell ref="AB141:AB147"/>
    <mergeCell ref="AB148:AB154"/>
    <mergeCell ref="AB155:AB161"/>
    <mergeCell ref="AB162:AB168"/>
    <mergeCell ref="AB169:AB175"/>
    <mergeCell ref="AB92:AB98"/>
    <mergeCell ref="AB99:AB105"/>
    <mergeCell ref="AB106:AB112"/>
    <mergeCell ref="AB113:AB119"/>
    <mergeCell ref="AB120:AB126"/>
    <mergeCell ref="AB127:AB133"/>
    <mergeCell ref="AB50:AB56"/>
    <mergeCell ref="AB57:AB63"/>
    <mergeCell ref="AB64:AB70"/>
    <mergeCell ref="AB71:AB77"/>
    <mergeCell ref="AB78:AB84"/>
    <mergeCell ref="AB85:AB91"/>
    <mergeCell ref="M66:Q66"/>
    <mergeCell ref="M63:Q63"/>
    <mergeCell ref="L65:L66"/>
    <mergeCell ref="M65:Q65"/>
    <mergeCell ref="M64:Q64"/>
    <mergeCell ref="AB15:AB21"/>
    <mergeCell ref="AB22:AB28"/>
    <mergeCell ref="AB29:AB35"/>
    <mergeCell ref="AB36:AB42"/>
    <mergeCell ref="AB43:AB49"/>
    <mergeCell ref="J39:L39"/>
    <mergeCell ref="K29:L29"/>
    <mergeCell ref="J16:L16"/>
    <mergeCell ref="J27:L27"/>
    <mergeCell ref="J28:L28"/>
    <mergeCell ref="F69:I69"/>
    <mergeCell ref="D63:F63"/>
    <mergeCell ref="D64:F64"/>
    <mergeCell ref="N20:O20"/>
    <mergeCell ref="Q35:R35"/>
    <mergeCell ref="C9:C11"/>
    <mergeCell ref="P33:R33"/>
    <mergeCell ref="P34:R34"/>
    <mergeCell ref="D9:E11"/>
    <mergeCell ref="R10:R11"/>
    <mergeCell ref="M21:O21"/>
    <mergeCell ref="M22:O22"/>
    <mergeCell ref="N23:O23"/>
    <mergeCell ref="M58:Q58"/>
    <mergeCell ref="J52:L52"/>
    <mergeCell ref="J40:L40"/>
    <mergeCell ref="N47:O47"/>
    <mergeCell ref="K53:L53"/>
    <mergeCell ref="K41:L41"/>
    <mergeCell ref="J51:L51"/>
    <mergeCell ref="M45:O45"/>
    <mergeCell ref="M46:O46"/>
    <mergeCell ref="B34:B35"/>
    <mergeCell ref="J15:L15"/>
    <mergeCell ref="H20:I20"/>
    <mergeCell ref="K17:L17"/>
    <mergeCell ref="G25:I25"/>
    <mergeCell ref="C24:C25"/>
    <mergeCell ref="B32:B33"/>
    <mergeCell ref="B28:B29"/>
    <mergeCell ref="C28:C29"/>
    <mergeCell ref="C32:C33"/>
    <mergeCell ref="G13:I13"/>
    <mergeCell ref="G18:I18"/>
    <mergeCell ref="G19:I19"/>
    <mergeCell ref="G24:I24"/>
    <mergeCell ref="H14:I14"/>
    <mergeCell ref="C16:C17"/>
    <mergeCell ref="C20:C21"/>
    <mergeCell ref="C18:C19"/>
    <mergeCell ref="C22:C23"/>
    <mergeCell ref="R59:R60"/>
    <mergeCell ref="R61:R62"/>
    <mergeCell ref="R63:R64"/>
    <mergeCell ref="R65:R66"/>
    <mergeCell ref="B56:B57"/>
    <mergeCell ref="B46:B47"/>
    <mergeCell ref="B48:B49"/>
    <mergeCell ref="B50:B51"/>
    <mergeCell ref="B52:B53"/>
    <mergeCell ref="H50:I50"/>
    <mergeCell ref="G36:I36"/>
    <mergeCell ref="M59:Q59"/>
    <mergeCell ref="M60:Q60"/>
    <mergeCell ref="L61:L62"/>
    <mergeCell ref="L63:L64"/>
    <mergeCell ref="M62:Q62"/>
    <mergeCell ref="M61:Q61"/>
    <mergeCell ref="G37:I37"/>
    <mergeCell ref="H38:I38"/>
    <mergeCell ref="G54:I54"/>
    <mergeCell ref="B26:B27"/>
    <mergeCell ref="F16:F17"/>
    <mergeCell ref="F22:F23"/>
    <mergeCell ref="F34:F35"/>
    <mergeCell ref="L59:L60"/>
    <mergeCell ref="H56:I56"/>
    <mergeCell ref="H26:I26"/>
    <mergeCell ref="H32:I32"/>
    <mergeCell ref="G30:I30"/>
    <mergeCell ref="G31:I31"/>
    <mergeCell ref="C42:C43"/>
    <mergeCell ref="G42:I42"/>
    <mergeCell ref="G43:I43"/>
    <mergeCell ref="G48:I48"/>
    <mergeCell ref="B16:B17"/>
    <mergeCell ref="B18:B19"/>
    <mergeCell ref="B20:B21"/>
    <mergeCell ref="B30:B31"/>
    <mergeCell ref="B22:B23"/>
    <mergeCell ref="B24:B25"/>
    <mergeCell ref="A52:A53"/>
    <mergeCell ref="A54:A55"/>
    <mergeCell ref="B36:B37"/>
    <mergeCell ref="B38:B39"/>
    <mergeCell ref="B54:B55"/>
    <mergeCell ref="B44:B45"/>
    <mergeCell ref="B42:B43"/>
    <mergeCell ref="B40:B41"/>
    <mergeCell ref="A34:A35"/>
    <mergeCell ref="A36:A37"/>
    <mergeCell ref="A38:A39"/>
    <mergeCell ref="A40:A41"/>
    <mergeCell ref="A56:A57"/>
    <mergeCell ref="A42:A43"/>
    <mergeCell ref="A44:A45"/>
    <mergeCell ref="A46:A47"/>
    <mergeCell ref="A48:A49"/>
    <mergeCell ref="A50:A51"/>
    <mergeCell ref="G61:I61"/>
    <mergeCell ref="A16:A17"/>
    <mergeCell ref="A18:A19"/>
    <mergeCell ref="A20:A21"/>
    <mergeCell ref="A22:A23"/>
    <mergeCell ref="A24:A25"/>
    <mergeCell ref="A26:A27"/>
    <mergeCell ref="A28:A29"/>
    <mergeCell ref="A30:A31"/>
    <mergeCell ref="A32:A33"/>
    <mergeCell ref="D1:Q1"/>
    <mergeCell ref="D4:Q4"/>
    <mergeCell ref="D34:D35"/>
    <mergeCell ref="D46:D47"/>
    <mergeCell ref="F40:F41"/>
    <mergeCell ref="F28:F29"/>
    <mergeCell ref="D16:D17"/>
    <mergeCell ref="D40:D41"/>
    <mergeCell ref="D28:D29"/>
    <mergeCell ref="D22:D23"/>
    <mergeCell ref="D60:F60"/>
    <mergeCell ref="F8:H8"/>
    <mergeCell ref="G12:I12"/>
    <mergeCell ref="O8:Q8"/>
    <mergeCell ref="L8:N8"/>
    <mergeCell ref="I8:K8"/>
    <mergeCell ref="G49:I49"/>
    <mergeCell ref="G55:I55"/>
    <mergeCell ref="D59:F59"/>
    <mergeCell ref="D52:D53"/>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34:C35"/>
    <mergeCell ref="C38:C39"/>
    <mergeCell ref="C26:C27"/>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P33:R34 M45:O46 G42:I42 G30:I31 G36:I37 G25:I25 G48:I49 G54:I55 J15:L16 J27:L28 J39:L40 J51:L52 M21:O22">
    <cfRule type="expression" priority="1" dxfId="287" stopIfTrue="1">
      <formula>COUNTIF($M$59:$Q$66,G15)&gt;0</formula>
    </cfRule>
  </conditionalFormatting>
  <conditionalFormatting sqref="C12:C15 C18:C21 C48:C51 C54:C57 C24:C27 C30:C33 C36:C39 C42:C45">
    <cfRule type="expression" priority="2" dxfId="288" stopIfTrue="1">
      <formula>COUNTIF($C$12:$C$57,C12)&gt;1</formula>
    </cfRule>
  </conditionalFormatting>
  <conditionalFormatting sqref="G24:I24">
    <cfRule type="expression" priority="3" dxfId="287" stopIfTrue="1">
      <formula>COUNTIF($M$59:$Q$66,G24)&gt;0</formula>
    </cfRule>
  </conditionalFormatting>
  <conditionalFormatting sqref="G43:I43">
    <cfRule type="expression" priority="4" dxfId="287" stopIfTrue="1">
      <formula>COUNTIF($M$59:$Q$66,G43)&gt;0</formula>
    </cfRule>
  </conditionalFormatting>
  <conditionalFormatting sqref="G14 G20 J17 M23 J29 G26 G32 G38 J41 P35 M47 G44 G50 J53 G56">
    <cfRule type="cellIs" priority="5" dxfId="295" operator="notEqual" stopIfTrue="1">
      <formula>0</formula>
    </cfRule>
  </conditionalFormatting>
  <conditionalFormatting sqref="H59:I65 D59:G62 D65:G65">
    <cfRule type="expression" priority="6" dxfId="293" stopIfTrue="1">
      <formula>$C$60=TRUE</formula>
    </cfRule>
  </conditionalFormatting>
  <conditionalFormatting sqref="K62">
    <cfRule type="expression" priority="7" dxfId="294" stopIfTrue="1">
      <formula>$C$60=TRUE</formula>
    </cfRule>
  </conditionalFormatting>
  <conditionalFormatting sqref="G63">
    <cfRule type="expression" priority="8" dxfId="293" stopIfTrue="1">
      <formula>$C$60=TRUE</formula>
    </cfRule>
    <cfRule type="cellIs" priority="9" dxfId="16" operator="notEqual" stopIfTrue="1">
      <formula>0</formula>
    </cfRule>
  </conditionalFormatting>
  <conditionalFormatting sqref="G64 D63:F64">
    <cfRule type="expression" priority="10" dxfId="293" stopIfTrue="1">
      <formula>$C$60=TRUE</formula>
    </cfRule>
  </conditionalFormatting>
  <conditionalFormatting sqref="D12:D15 D18:D21 D24:D27 D30:D33 D36:D39 D42:D45 D48:D51 D54:D57 G12:I13 G18:I19">
    <cfRule type="expression" priority="11" dxfId="287" stopIfTrue="1">
      <formula>COUNTIF($M$59:$Q$66,D12)&gt;0</formula>
    </cfRule>
  </conditionalFormatting>
  <conditionalFormatting sqref="E12:E14 E18:E20 E24:E26 E30:E32 E36:E38 E42:E44 E48:E50 E54:E56">
    <cfRule type="expression" priority="12" dxfId="287" stopIfTrue="1">
      <formula>COUNTIF($M$59:$Q$66,D12)&gt;0</formula>
    </cfRule>
  </conditionalFormatting>
  <conditionalFormatting sqref="E15 E21 E27 E33 E39 E45 E51 E57">
    <cfRule type="expression" priority="13" dxfId="287" stopIfTrue="1">
      <formula>COUNTIF($M$59:$Q$66,D512)&gt;0</formula>
    </cfRule>
  </conditionalFormatting>
  <conditionalFormatting sqref="AA186 AA193 AA200 AA207 AA214 AA235 AA151 AA144 AA179 AA172 AA221 AA228 AA137 AA130 AA165 AA158 AA88 AA81 AA74 AA53 AA116 AA109 AA102 AA95 AA46 AA39 AA32 AA25 AA18 AA67 AA60 AA123">
    <cfRule type="cellIs" priority="14" dxfId="0" operator="notEqual" stopIfTrue="1">
      <formula>"против"</formula>
    </cfRule>
  </conditionalFormatting>
  <conditionalFormatting sqref="AA187 AA194 AA236 AA201 AA208 AA215 AA159 AA166 AA222 AA229 AA180 AA173 AA138 AA131 AA145 AA152 AA89 AA82 AA68 AA75 AA96 AA103 AA110 AA117 AA47 AA40 AA19 AA26 AA33 AA54 AA61 AA124">
    <cfRule type="expression" priority="15" dxfId="0" stopIfTrue="1">
      <formula>AA18&lt;&gt;"против"</formula>
    </cfRule>
  </conditionalFormatting>
  <conditionalFormatting sqref="AA234 AA185 AA192 AA199 AA206 AA213 AA220 AA227 AA129 AA136 AA143 AA150 AA157 AA164 AA171 AA178 AA66 AA73 AA80 AA87 AA94 AA101 AA108 AA115 AA17 AA24 AA31 AA38 AA45 AA52 AA59 AA122">
    <cfRule type="expression" priority="16" dxfId="0" stopIfTrue="1">
      <formula>AA18&lt;&gt;"против"</formula>
    </cfRule>
  </conditionalFormatting>
  <conditionalFormatting sqref="AA233 AA184 AA191 AA198 AA205 AA212 AA219 AA226 AA128 AA135 AA142 AA149 AA156 AA163 AA170 AA177 AA65 AA72 AA79 AA86 AA93 AA100 AA107 AA114 AA16 AA23 AA30 AA37 AA44 AA51 AA58 AA121">
    <cfRule type="expression" priority="17" dxfId="0" stopIfTrue="1">
      <formula>AA18&lt;&gt;"против"</formula>
    </cfRule>
  </conditionalFormatting>
  <conditionalFormatting sqref="AA237 AA188 AA195 AA202 AA209 AA216 AA223 AA153 AA160 AA167 AA174 AA181 AA230 AA139 AA132 AA146 AA48 AA76 AA83 AA97 AA104 AA111 AA118 AA90 AA20 AA27 AA34 AA41 AA55 AA62 AA69 AA125">
    <cfRule type="expression" priority="18" dxfId="0" stopIfTrue="1">
      <formula>AA18&lt;&gt;"против"</formula>
    </cfRule>
  </conditionalFormatting>
  <printOptions horizontalCentered="1"/>
  <pageMargins left="0.15748031496062992" right="0.1968503937007874" top="0.15748031496062992" bottom="0.22" header="0" footer="0"/>
  <pageSetup fitToHeight="1" fitToWidth="1" horizontalDpi="600" verticalDpi="600" orientation="portrait" paperSize="9" scale="82" r:id="rId2"/>
  <legacyDrawing r:id="rId1"/>
</worksheet>
</file>

<file path=xl/worksheets/sheet21.xml><?xml version="1.0" encoding="utf-8"?>
<worksheet xmlns="http://schemas.openxmlformats.org/spreadsheetml/2006/main" xmlns:r="http://schemas.openxmlformats.org/officeDocument/2006/relationships">
  <sheetPr codeName="Лист20">
    <pageSetUpPr fitToPage="1"/>
  </sheetPr>
  <dimension ref="A1:AE245"/>
  <sheetViews>
    <sheetView showGridLines="0" showRowColHeaders="0" showZeros="0" zoomScalePageLayoutView="0" workbookViewId="0" topLeftCell="A1">
      <pane ySplit="11" topLeftCell="A12" activePane="bottomLeft" state="frozen"/>
      <selection pane="topLeft" activeCell="O50" sqref="O50:R52"/>
      <selection pane="bottomLeft" activeCell="A1" sqref="A1"/>
    </sheetView>
  </sheetViews>
  <sheetFormatPr defaultColWidth="9.00390625" defaultRowHeight="12.75"/>
  <cols>
    <col min="1" max="1" width="8.875" style="171" customWidth="1"/>
    <col min="2" max="2" width="6.625" style="171" customWidth="1"/>
    <col min="3" max="3" width="6.25390625" style="184" hidden="1" customWidth="1"/>
    <col min="4" max="4" width="18.75390625" style="179" customWidth="1"/>
    <col min="5" max="5" width="4.75390625" style="179" customWidth="1"/>
    <col min="6" max="6" width="7.75390625" style="179" customWidth="1"/>
    <col min="7" max="7" width="1.75390625" style="171" customWidth="1"/>
    <col min="8" max="9" width="8.75390625" style="171" customWidth="1"/>
    <col min="10" max="10" width="1.75390625" style="171" customWidth="1"/>
    <col min="11" max="12" width="8.75390625" style="171" customWidth="1"/>
    <col min="13" max="13" width="1.75390625" style="179" customWidth="1"/>
    <col min="14" max="14" width="8.75390625" style="179" customWidth="1"/>
    <col min="15" max="15" width="1.75390625" style="179" customWidth="1"/>
    <col min="16" max="16" width="8.75390625" style="210" customWidth="1"/>
    <col min="17" max="17" width="8.75390625" style="179" customWidth="1"/>
    <col min="18" max="18" width="10.125" style="171" customWidth="1"/>
    <col min="19" max="26" width="9.125" style="171" customWidth="1"/>
    <col min="27" max="27" width="34.375" style="145" hidden="1" customWidth="1"/>
    <col min="28" max="28" width="9.125" style="145" hidden="1" customWidth="1"/>
    <col min="29" max="30" width="9.125" style="171" hidden="1" customWidth="1"/>
    <col min="31" max="31" width="9.125" style="170" hidden="1" customWidth="1"/>
    <col min="32" max="16384" width="9.125" style="171" customWidth="1"/>
  </cols>
  <sheetData>
    <row r="1" spans="1:17" ht="31.5" customHeight="1">
      <c r="A1" s="220"/>
      <c r="B1" s="177"/>
      <c r="C1" s="177"/>
      <c r="D1" s="1398"/>
      <c r="E1" s="1398"/>
      <c r="F1" s="1398"/>
      <c r="G1" s="1398"/>
      <c r="H1" s="1398"/>
      <c r="I1" s="1398"/>
      <c r="J1" s="1398"/>
      <c r="K1" s="1398"/>
      <c r="L1" s="1398"/>
      <c r="M1" s="1398"/>
      <c r="N1" s="1398"/>
      <c r="O1" s="1398"/>
      <c r="P1" s="1398"/>
      <c r="Q1" s="177"/>
    </row>
    <row r="2" spans="1:31" s="180" customFormat="1" ht="15">
      <c r="A2" s="181"/>
      <c r="B2" s="181"/>
      <c r="C2" s="181"/>
      <c r="D2" s="1392"/>
      <c r="E2" s="1392"/>
      <c r="F2" s="1392"/>
      <c r="G2" s="1392"/>
      <c r="H2" s="1392"/>
      <c r="I2" s="1392"/>
      <c r="J2" s="1392"/>
      <c r="K2" s="1392"/>
      <c r="L2" s="1392"/>
      <c r="M2" s="1392"/>
      <c r="N2" s="1392"/>
      <c r="O2" s="1392"/>
      <c r="P2" s="1392"/>
      <c r="Q2" s="279"/>
      <c r="AA2" s="148"/>
      <c r="AB2" s="148"/>
      <c r="AE2" s="217"/>
    </row>
    <row r="3" spans="3:31" s="180" customFormat="1" ht="8.25" customHeight="1">
      <c r="C3" s="280"/>
      <c r="D3" s="1393"/>
      <c r="E3" s="1393"/>
      <c r="F3" s="1393"/>
      <c r="G3" s="1393"/>
      <c r="H3" s="1393"/>
      <c r="I3" s="1393"/>
      <c r="J3" s="1393"/>
      <c r="K3" s="1393"/>
      <c r="L3" s="1393"/>
      <c r="M3" s="1393"/>
      <c r="N3" s="1393"/>
      <c r="O3" s="1393"/>
      <c r="P3" s="1393"/>
      <c r="Q3" s="182"/>
      <c r="AA3" s="148"/>
      <c r="AB3" s="148"/>
      <c r="AE3" s="217"/>
    </row>
    <row r="4" spans="3:28" ht="11.25" customHeight="1">
      <c r="C4" s="171"/>
      <c r="D4" s="1399"/>
      <c r="E4" s="1399"/>
      <c r="F4" s="1399"/>
      <c r="G4" s="1399"/>
      <c r="H4" s="1399"/>
      <c r="I4" s="1399"/>
      <c r="J4" s="1399"/>
      <c r="K4" s="1399"/>
      <c r="L4" s="1399"/>
      <c r="M4" s="1399"/>
      <c r="N4" s="1399"/>
      <c r="O4" s="1399"/>
      <c r="P4" s="1399"/>
      <c r="Q4" s="281"/>
      <c r="AA4" s="148"/>
      <c r="AB4" s="148"/>
    </row>
    <row r="5" spans="8:17" ht="12" customHeight="1">
      <c r="H5" s="1397"/>
      <c r="I5" s="1397"/>
      <c r="J5" s="1397"/>
      <c r="K5" s="1397"/>
      <c r="L5" s="1084"/>
      <c r="M5" s="1084"/>
      <c r="N5" s="1084"/>
      <c r="O5" s="282"/>
      <c r="P5" s="1396"/>
      <c r="Q5" s="1396"/>
    </row>
    <row r="6" spans="1:31" s="190" customFormat="1" ht="18" customHeight="1">
      <c r="A6" s="1563"/>
      <c r="B6" s="1563"/>
      <c r="C6" s="713"/>
      <c r="D6" s="1134"/>
      <c r="E6" s="1134"/>
      <c r="F6" s="714"/>
      <c r="G6" s="714"/>
      <c r="H6" s="718"/>
      <c r="I6" s="1395"/>
      <c r="J6" s="1395"/>
      <c r="K6" s="1395"/>
      <c r="L6" s="285"/>
      <c r="M6" s="721"/>
      <c r="N6" s="707"/>
      <c r="O6" s="1134"/>
      <c r="P6" s="1134"/>
      <c r="Q6" s="1134"/>
      <c r="AA6" s="145"/>
      <c r="AB6" s="145"/>
      <c r="AE6" s="224"/>
    </row>
    <row r="7" spans="1:31" s="180" customFormat="1" ht="12.75" customHeight="1">
      <c r="A7" s="722"/>
      <c r="B7" s="722"/>
      <c r="C7" s="723"/>
      <c r="D7" s="290"/>
      <c r="E7" s="290"/>
      <c r="F7" s="290"/>
      <c r="G7" s="494"/>
      <c r="H7" s="616"/>
      <c r="I7" s="616"/>
      <c r="J7" s="616"/>
      <c r="K7" s="291"/>
      <c r="L7" s="291"/>
      <c r="M7" s="274"/>
      <c r="N7" s="617"/>
      <c r="O7" s="618"/>
      <c r="P7" s="274"/>
      <c r="Q7" s="274"/>
      <c r="AA7" s="151"/>
      <c r="AB7" s="151"/>
      <c r="AE7" s="170"/>
    </row>
    <row r="8" spans="1:17" ht="10.5" customHeight="1">
      <c r="A8" s="547"/>
      <c r="B8" s="547"/>
      <c r="C8" s="690"/>
      <c r="D8" s="619"/>
      <c r="E8" s="619"/>
      <c r="F8" s="1390"/>
      <c r="G8" s="1390"/>
      <c r="H8" s="1390"/>
      <c r="I8" s="1390"/>
      <c r="J8" s="1390"/>
      <c r="K8" s="1390"/>
      <c r="L8" s="1390"/>
      <c r="M8" s="1390"/>
      <c r="N8" s="1390"/>
      <c r="O8" s="1390"/>
      <c r="P8" s="1390"/>
      <c r="Q8" s="619"/>
    </row>
    <row r="9" spans="1:17" ht="6" customHeight="1">
      <c r="A9" s="1493"/>
      <c r="B9" s="1189"/>
      <c r="C9" s="1495"/>
      <c r="D9" s="1215"/>
      <c r="E9" s="1156"/>
      <c r="F9" s="1156"/>
      <c r="G9" s="621"/>
      <c r="H9" s="568"/>
      <c r="I9" s="205"/>
      <c r="J9" s="200"/>
      <c r="K9" s="205"/>
      <c r="L9" s="205"/>
      <c r="M9" s="566"/>
      <c r="N9" s="566"/>
      <c r="O9" s="566"/>
      <c r="P9" s="586"/>
      <c r="Q9" s="566"/>
    </row>
    <row r="10" spans="1:31" ht="9.75" customHeight="1">
      <c r="A10" s="1494"/>
      <c r="B10" s="1190"/>
      <c r="C10" s="1495"/>
      <c r="D10" s="1215"/>
      <c r="E10" s="1156"/>
      <c r="F10" s="1156"/>
      <c r="G10" s="622"/>
      <c r="H10" s="548"/>
      <c r="I10" s="623"/>
      <c r="J10" s="624"/>
      <c r="K10" s="624"/>
      <c r="L10" s="624"/>
      <c r="M10" s="625"/>
      <c r="N10" s="626"/>
      <c r="O10" s="626"/>
      <c r="P10" s="626"/>
      <c r="Q10" s="1156"/>
      <c r="AE10" s="225"/>
    </row>
    <row r="11" spans="1:31" s="194" customFormat="1" ht="9.75" customHeight="1" thickBot="1">
      <c r="A11" s="1494"/>
      <c r="B11" s="1190"/>
      <c r="C11" s="1496"/>
      <c r="D11" s="1400"/>
      <c r="E11" s="1401"/>
      <c r="F11" s="1401"/>
      <c r="G11" s="628"/>
      <c r="H11" s="571"/>
      <c r="I11" s="629"/>
      <c r="J11" s="630"/>
      <c r="K11" s="630"/>
      <c r="L11" s="630"/>
      <c r="M11" s="631"/>
      <c r="N11" s="632"/>
      <c r="O11" s="632"/>
      <c r="P11" s="632"/>
      <c r="Q11" s="1156"/>
      <c r="AA11" s="154"/>
      <c r="AB11" s="154"/>
      <c r="AE11" s="225"/>
    </row>
    <row r="12" spans="1:31" s="194" customFormat="1" ht="21" customHeight="1">
      <c r="A12" s="1560"/>
      <c r="B12" s="1561"/>
      <c r="C12" s="1556"/>
      <c r="D12" s="351"/>
      <c r="E12" s="352"/>
      <c r="F12" s="353"/>
      <c r="G12" s="1541"/>
      <c r="H12" s="1418"/>
      <c r="I12" s="1418"/>
      <c r="J12" s="364"/>
      <c r="K12" s="673"/>
      <c r="L12" s="673"/>
      <c r="M12" s="295"/>
      <c r="N12" s="295"/>
      <c r="O12" s="295"/>
      <c r="P12" s="295"/>
      <c r="Q12" s="295"/>
      <c r="AA12" s="154"/>
      <c r="AB12" s="154"/>
      <c r="AE12" s="219"/>
    </row>
    <row r="13" spans="1:31" s="194" customFormat="1" ht="21" customHeight="1">
      <c r="A13" s="1569"/>
      <c r="B13" s="1585"/>
      <c r="C13" s="1557"/>
      <c r="D13" s="354"/>
      <c r="E13" s="355"/>
      <c r="F13" s="356"/>
      <c r="G13" s="1540"/>
      <c r="H13" s="1530"/>
      <c r="I13" s="1530"/>
      <c r="J13" s="364"/>
      <c r="K13" s="673"/>
      <c r="L13" s="673"/>
      <c r="M13" s="295"/>
      <c r="N13" s="295"/>
      <c r="O13" s="295"/>
      <c r="P13" s="295"/>
      <c r="Q13" s="295"/>
      <c r="AA13" s="145"/>
      <c r="AB13" s="145"/>
      <c r="AE13" s="219"/>
    </row>
    <row r="14" spans="1:31" s="184" customFormat="1" ht="21" customHeight="1">
      <c r="A14" s="1333"/>
      <c r="B14" s="1558"/>
      <c r="C14" s="1554"/>
      <c r="D14" s="357"/>
      <c r="E14" s="271"/>
      <c r="F14" s="358"/>
      <c r="G14" s="373"/>
      <c r="H14" s="1551"/>
      <c r="I14" s="1572"/>
      <c r="J14" s="359"/>
      <c r="K14" s="656"/>
      <c r="L14" s="656"/>
      <c r="M14" s="270"/>
      <c r="N14" s="270"/>
      <c r="O14" s="270"/>
      <c r="P14" s="270"/>
      <c r="Q14" s="270"/>
      <c r="R14" s="301"/>
      <c r="AA14" s="145"/>
      <c r="AB14" s="145"/>
      <c r="AE14" s="219"/>
    </row>
    <row r="15" spans="1:31" s="184" customFormat="1" ht="21" customHeight="1" thickBot="1">
      <c r="A15" s="1569"/>
      <c r="B15" s="1585"/>
      <c r="C15" s="1555"/>
      <c r="D15" s="360"/>
      <c r="E15" s="361"/>
      <c r="F15" s="362"/>
      <c r="G15" s="390"/>
      <c r="H15" s="359"/>
      <c r="I15" s="391"/>
      <c r="J15" s="359"/>
      <c r="K15" s="656"/>
      <c r="L15" s="656"/>
      <c r="M15" s="270"/>
      <c r="N15" s="270"/>
      <c r="O15" s="270"/>
      <c r="P15" s="270"/>
      <c r="Q15" s="270"/>
      <c r="R15" s="301"/>
      <c r="AA15" s="156" t="s">
        <v>71</v>
      </c>
      <c r="AB15" s="1080">
        <v>1</v>
      </c>
      <c r="AC15" s="1001">
        <v>14</v>
      </c>
      <c r="AD15" s="1002">
        <v>7</v>
      </c>
      <c r="AE15" s="1000" t="b">
        <v>0</v>
      </c>
    </row>
    <row r="16" spans="1:31" s="184" customFormat="1" ht="21" customHeight="1">
      <c r="A16" s="318"/>
      <c r="B16" s="724"/>
      <c r="C16" s="318"/>
      <c r="D16" s="352"/>
      <c r="E16" s="352"/>
      <c r="F16" s="352"/>
      <c r="G16" s="232"/>
      <c r="H16" s="359"/>
      <c r="I16" s="391"/>
      <c r="J16" s="1573"/>
      <c r="K16" s="1143"/>
      <c r="L16" s="1143"/>
      <c r="M16" s="359"/>
      <c r="N16" s="270"/>
      <c r="O16" s="270"/>
      <c r="P16" s="270"/>
      <c r="Q16" s="270"/>
      <c r="R16" s="301"/>
      <c r="AA16" s="157">
        <f>IF(AE15,D12,"")</f>
      </c>
      <c r="AB16" s="1080"/>
      <c r="AC16" s="1001"/>
      <c r="AD16" s="1002"/>
      <c r="AE16" s="1000"/>
    </row>
    <row r="17" spans="1:31" s="184" customFormat="1" ht="21" customHeight="1">
      <c r="A17" s="1418"/>
      <c r="B17" s="1509"/>
      <c r="C17" s="1508"/>
      <c r="D17" s="1124"/>
      <c r="E17" s="395"/>
      <c r="F17" s="1124"/>
      <c r="G17" s="232"/>
      <c r="H17" s="359"/>
      <c r="I17" s="391"/>
      <c r="J17" s="1574"/>
      <c r="K17" s="1575"/>
      <c r="L17" s="1575"/>
      <c r="M17" s="359"/>
      <c r="N17" s="270"/>
      <c r="O17" s="270"/>
      <c r="P17" s="270"/>
      <c r="Q17" s="270"/>
      <c r="R17" s="301"/>
      <c r="AA17" s="158">
        <f>IF(AE15,D13,"")</f>
      </c>
      <c r="AB17" s="1080"/>
      <c r="AC17" s="1001"/>
      <c r="AD17" s="1002"/>
      <c r="AE17" s="1000"/>
    </row>
    <row r="18" spans="1:31" s="184" customFormat="1" ht="21" customHeight="1">
      <c r="A18" s="1418"/>
      <c r="B18" s="1509"/>
      <c r="C18" s="1508"/>
      <c r="D18" s="1124"/>
      <c r="E18" s="395"/>
      <c r="F18" s="1124"/>
      <c r="G18" s="232"/>
      <c r="H18" s="359"/>
      <c r="I18" s="391"/>
      <c r="J18" s="579"/>
      <c r="K18" s="1097"/>
      <c r="L18" s="1594"/>
      <c r="M18" s="359"/>
      <c r="N18" s="270"/>
      <c r="O18" s="270"/>
      <c r="P18" s="270"/>
      <c r="Q18" s="270"/>
      <c r="R18" s="301"/>
      <c r="AA18" s="159" t="s">
        <v>2</v>
      </c>
      <c r="AB18" s="1080"/>
      <c r="AC18" s="1001"/>
      <c r="AD18" s="1002"/>
      <c r="AE18" s="1000"/>
    </row>
    <row r="19" spans="1:31" s="184" customFormat="1" ht="21" customHeight="1" thickBot="1">
      <c r="A19" s="1102"/>
      <c r="B19" s="1571"/>
      <c r="C19" s="1365"/>
      <c r="D19" s="1096"/>
      <c r="E19" s="692"/>
      <c r="F19" s="1096"/>
      <c r="G19" s="232"/>
      <c r="H19" s="258"/>
      <c r="I19" s="549"/>
      <c r="J19" s="725"/>
      <c r="K19" s="1086"/>
      <c r="L19" s="1086"/>
      <c r="M19" s="273"/>
      <c r="N19" s="270"/>
      <c r="O19" s="270"/>
      <c r="P19" s="270"/>
      <c r="Q19" s="270"/>
      <c r="R19" s="301"/>
      <c r="AA19" s="160">
        <f>IF(AE15,D14,"")</f>
      </c>
      <c r="AB19" s="1080"/>
      <c r="AC19" s="1001"/>
      <c r="AD19" s="1002"/>
      <c r="AE19" s="1000"/>
    </row>
    <row r="20" spans="1:31" s="184" customFormat="1" ht="21" customHeight="1">
      <c r="A20" s="1560"/>
      <c r="B20" s="1561"/>
      <c r="C20" s="1556"/>
      <c r="D20" s="351"/>
      <c r="E20" s="352"/>
      <c r="F20" s="353"/>
      <c r="G20" s="1541"/>
      <c r="H20" s="1418"/>
      <c r="I20" s="1542"/>
      <c r="J20" s="258"/>
      <c r="K20" s="161"/>
      <c r="L20" s="161"/>
      <c r="M20" s="273"/>
      <c r="N20" s="270"/>
      <c r="O20" s="270"/>
      <c r="P20" s="270"/>
      <c r="Q20" s="270"/>
      <c r="R20" s="301"/>
      <c r="AA20" s="162">
        <f>IF(AE15,D15,"")</f>
      </c>
      <c r="AB20" s="1080"/>
      <c r="AC20" s="1001"/>
      <c r="AD20" s="1002"/>
      <c r="AE20" s="1000"/>
    </row>
    <row r="21" spans="1:31" s="184" customFormat="1" ht="21" customHeight="1">
      <c r="A21" s="1569"/>
      <c r="B21" s="1585"/>
      <c r="C21" s="1557"/>
      <c r="D21" s="384"/>
      <c r="E21" s="385"/>
      <c r="F21" s="386"/>
      <c r="G21" s="1540"/>
      <c r="H21" s="1530"/>
      <c r="I21" s="1543"/>
      <c r="J21" s="258"/>
      <c r="K21" s="161"/>
      <c r="L21" s="161"/>
      <c r="M21" s="273"/>
      <c r="N21" s="270"/>
      <c r="O21" s="270"/>
      <c r="P21" s="270"/>
      <c r="Q21" s="270"/>
      <c r="R21" s="301"/>
      <c r="AA21" s="163">
        <v>1</v>
      </c>
      <c r="AB21" s="1080"/>
      <c r="AC21" s="1001"/>
      <c r="AD21" s="1002"/>
      <c r="AE21" s="1000"/>
    </row>
    <row r="22" spans="1:31" s="184" customFormat="1" ht="21" customHeight="1">
      <c r="A22" s="1333"/>
      <c r="B22" s="1558"/>
      <c r="C22" s="1554"/>
      <c r="D22" s="387"/>
      <c r="E22" s="388"/>
      <c r="F22" s="389"/>
      <c r="G22" s="373"/>
      <c r="H22" s="1551"/>
      <c r="I22" s="1551"/>
      <c r="J22" s="359"/>
      <c r="K22" s="656"/>
      <c r="L22" s="656"/>
      <c r="M22" s="272"/>
      <c r="N22" s="270"/>
      <c r="O22" s="270"/>
      <c r="P22" s="270"/>
      <c r="Q22" s="270"/>
      <c r="R22" s="301"/>
      <c r="AA22" s="156" t="s">
        <v>3</v>
      </c>
      <c r="AB22" s="1080">
        <v>2</v>
      </c>
      <c r="AC22" s="1001">
        <v>22</v>
      </c>
      <c r="AD22" s="1002">
        <v>7</v>
      </c>
      <c r="AE22" s="1000" t="b">
        <v>0</v>
      </c>
    </row>
    <row r="23" spans="1:31" s="184" customFormat="1" ht="21" customHeight="1" thickBot="1">
      <c r="A23" s="1569"/>
      <c r="B23" s="1585"/>
      <c r="C23" s="1555"/>
      <c r="D23" s="384"/>
      <c r="E23" s="385"/>
      <c r="F23" s="386"/>
      <c r="G23" s="726"/>
      <c r="H23" s="359"/>
      <c r="I23" s="359"/>
      <c r="J23" s="359"/>
      <c r="K23" s="656"/>
      <c r="L23" s="656"/>
      <c r="M23" s="272"/>
      <c r="N23" s="270"/>
      <c r="O23" s="270"/>
      <c r="P23" s="270"/>
      <c r="Q23" s="270"/>
      <c r="R23" s="301"/>
      <c r="AA23" s="157">
        <f>IF(AE22,D20,"")</f>
      </c>
      <c r="AB23" s="1080"/>
      <c r="AC23" s="1001"/>
      <c r="AD23" s="1002"/>
      <c r="AE23" s="1000"/>
    </row>
    <row r="24" spans="1:31" s="184" customFormat="1" ht="21" customHeight="1">
      <c r="A24" s="318"/>
      <c r="B24" s="724"/>
      <c r="C24" s="318"/>
      <c r="D24" s="352"/>
      <c r="E24" s="352"/>
      <c r="F24" s="352"/>
      <c r="G24" s="232"/>
      <c r="H24" s="258"/>
      <c r="I24" s="258"/>
      <c r="J24" s="258"/>
      <c r="K24" s="656"/>
      <c r="L24" s="656"/>
      <c r="M24" s="1112"/>
      <c r="N24" s="1103"/>
      <c r="O24" s="1103"/>
      <c r="P24" s="1103"/>
      <c r="Q24" s="270"/>
      <c r="R24" s="301"/>
      <c r="AA24" s="158">
        <f>IF(AE22,D21,"")</f>
      </c>
      <c r="AB24" s="1080"/>
      <c r="AC24" s="1001"/>
      <c r="AD24" s="1002"/>
      <c r="AE24" s="1000"/>
    </row>
    <row r="25" spans="1:31" s="184" customFormat="1" ht="21" customHeight="1">
      <c r="A25" s="1418"/>
      <c r="B25" s="1509"/>
      <c r="C25" s="1508"/>
      <c r="D25" s="1124"/>
      <c r="E25" s="395"/>
      <c r="F25" s="1124"/>
      <c r="G25" s="232"/>
      <c r="H25" s="258"/>
      <c r="I25" s="258"/>
      <c r="J25" s="258"/>
      <c r="K25" s="656"/>
      <c r="L25" s="656"/>
      <c r="M25" s="1553"/>
      <c r="N25" s="1115"/>
      <c r="O25" s="1115"/>
      <c r="P25" s="1115"/>
      <c r="Q25" s="270"/>
      <c r="R25" s="301"/>
      <c r="AA25" s="159" t="s">
        <v>2</v>
      </c>
      <c r="AB25" s="1080"/>
      <c r="AC25" s="1001"/>
      <c r="AD25" s="1002"/>
      <c r="AE25" s="1000"/>
    </row>
    <row r="26" spans="1:31" s="184" customFormat="1" ht="21" customHeight="1">
      <c r="A26" s="1418"/>
      <c r="B26" s="1509"/>
      <c r="C26" s="1508"/>
      <c r="D26" s="1124"/>
      <c r="E26" s="395"/>
      <c r="F26" s="1124"/>
      <c r="G26" s="232"/>
      <c r="H26" s="258"/>
      <c r="I26" s="258"/>
      <c r="J26" s="258"/>
      <c r="K26" s="656"/>
      <c r="L26" s="656"/>
      <c r="M26" s="579"/>
      <c r="N26" s="1593"/>
      <c r="O26" s="1593"/>
      <c r="P26" s="1593"/>
      <c r="Q26" s="270"/>
      <c r="R26" s="301"/>
      <c r="AA26" s="160">
        <f>IF(AE22,D22,"")</f>
      </c>
      <c r="AB26" s="1080"/>
      <c r="AC26" s="1001"/>
      <c r="AD26" s="1002"/>
      <c r="AE26" s="1000"/>
    </row>
    <row r="27" spans="1:31" s="184" customFormat="1" ht="21" customHeight="1" thickBot="1">
      <c r="A27" s="1102"/>
      <c r="B27" s="1571"/>
      <c r="C27" s="1365"/>
      <c r="D27" s="1096"/>
      <c r="E27" s="692"/>
      <c r="F27" s="1096"/>
      <c r="G27" s="232"/>
      <c r="H27" s="359"/>
      <c r="I27" s="359"/>
      <c r="J27" s="359"/>
      <c r="K27" s="656"/>
      <c r="L27" s="656"/>
      <c r="M27" s="725"/>
      <c r="N27" s="1086"/>
      <c r="O27" s="1086"/>
      <c r="P27" s="1086"/>
      <c r="Q27" s="270"/>
      <c r="R27" s="301"/>
      <c r="AA27" s="162">
        <f>IF(AE22,D23,"")</f>
      </c>
      <c r="AB27" s="1080"/>
      <c r="AC27" s="1001"/>
      <c r="AD27" s="1002"/>
      <c r="AE27" s="1000"/>
    </row>
    <row r="28" spans="1:31" s="184" customFormat="1" ht="21" customHeight="1">
      <c r="A28" s="1560"/>
      <c r="B28" s="1561"/>
      <c r="C28" s="1556"/>
      <c r="D28" s="351"/>
      <c r="E28" s="352"/>
      <c r="F28" s="353"/>
      <c r="G28" s="1541"/>
      <c r="H28" s="1418"/>
      <c r="I28" s="1418"/>
      <c r="J28" s="364"/>
      <c r="K28" s="656"/>
      <c r="L28" s="656"/>
      <c r="M28" s="272"/>
      <c r="N28" s="270"/>
      <c r="O28" s="270"/>
      <c r="P28" s="270"/>
      <c r="Q28" s="270"/>
      <c r="R28" s="301"/>
      <c r="AA28" s="163">
        <v>2</v>
      </c>
      <c r="AB28" s="1080"/>
      <c r="AC28" s="1001"/>
      <c r="AD28" s="1002"/>
      <c r="AE28" s="1000"/>
    </row>
    <row r="29" spans="1:31" s="184" customFormat="1" ht="21" customHeight="1">
      <c r="A29" s="1569"/>
      <c r="B29" s="1585"/>
      <c r="C29" s="1557"/>
      <c r="D29" s="384"/>
      <c r="E29" s="385"/>
      <c r="F29" s="386"/>
      <c r="G29" s="1540"/>
      <c r="H29" s="1530"/>
      <c r="I29" s="1530"/>
      <c r="J29" s="364"/>
      <c r="K29" s="656"/>
      <c r="L29" s="656"/>
      <c r="M29" s="272"/>
      <c r="N29" s="270"/>
      <c r="O29" s="270"/>
      <c r="P29" s="270"/>
      <c r="Q29" s="270"/>
      <c r="R29" s="301"/>
      <c r="AA29" s="156" t="s">
        <v>3</v>
      </c>
      <c r="AB29" s="1080">
        <v>3</v>
      </c>
      <c r="AC29" s="1001">
        <v>30</v>
      </c>
      <c r="AD29" s="1002">
        <v>7</v>
      </c>
      <c r="AE29" s="1000" t="b">
        <v>0</v>
      </c>
    </row>
    <row r="30" spans="1:31" s="184" customFormat="1" ht="21" customHeight="1">
      <c r="A30" s="1333"/>
      <c r="B30" s="1558"/>
      <c r="C30" s="1554"/>
      <c r="D30" s="387"/>
      <c r="E30" s="388"/>
      <c r="F30" s="389"/>
      <c r="G30" s="373"/>
      <c r="H30" s="1551"/>
      <c r="I30" s="1572"/>
      <c r="J30" s="359"/>
      <c r="K30" s="161"/>
      <c r="L30" s="161"/>
      <c r="M30" s="273"/>
      <c r="N30" s="270"/>
      <c r="O30" s="270"/>
      <c r="P30" s="270"/>
      <c r="Q30" s="270"/>
      <c r="R30" s="301"/>
      <c r="AA30" s="157">
        <f>IF(AE29,D28,"")</f>
      </c>
      <c r="AB30" s="1080"/>
      <c r="AC30" s="1001"/>
      <c r="AD30" s="1002"/>
      <c r="AE30" s="1000"/>
    </row>
    <row r="31" spans="1:31" s="184" customFormat="1" ht="21" customHeight="1" thickBot="1">
      <c r="A31" s="1569"/>
      <c r="B31" s="1585"/>
      <c r="C31" s="1555"/>
      <c r="D31" s="384"/>
      <c r="E31" s="385"/>
      <c r="F31" s="386"/>
      <c r="G31" s="390"/>
      <c r="H31" s="359"/>
      <c r="I31" s="391"/>
      <c r="J31" s="359"/>
      <c r="K31" s="161"/>
      <c r="L31" s="161"/>
      <c r="M31" s="273"/>
      <c r="N31" s="270"/>
      <c r="O31" s="270"/>
      <c r="P31" s="270"/>
      <c r="Q31" s="270"/>
      <c r="R31" s="301"/>
      <c r="AA31" s="158">
        <f>IF(AE29,D29,"")</f>
      </c>
      <c r="AB31" s="1080"/>
      <c r="AC31" s="1001"/>
      <c r="AD31" s="1002"/>
      <c r="AE31" s="1000"/>
    </row>
    <row r="32" spans="1:31" s="184" customFormat="1" ht="21" customHeight="1">
      <c r="A32" s="318"/>
      <c r="B32" s="724"/>
      <c r="C32" s="318"/>
      <c r="D32" s="352"/>
      <c r="E32" s="352"/>
      <c r="F32" s="352"/>
      <c r="G32" s="232"/>
      <c r="H32" s="359"/>
      <c r="I32" s="391"/>
      <c r="J32" s="1573"/>
      <c r="K32" s="1143"/>
      <c r="L32" s="1143"/>
      <c r="M32" s="365"/>
      <c r="N32" s="270"/>
      <c r="O32" s="270"/>
      <c r="P32" s="270"/>
      <c r="Q32" s="270"/>
      <c r="R32" s="301"/>
      <c r="AA32" s="159" t="s">
        <v>2</v>
      </c>
      <c r="AB32" s="1080"/>
      <c r="AC32" s="1001"/>
      <c r="AD32" s="1002"/>
      <c r="AE32" s="1000"/>
    </row>
    <row r="33" spans="1:31" s="184" customFormat="1" ht="21" customHeight="1">
      <c r="A33" s="1418"/>
      <c r="B33" s="1509"/>
      <c r="C33" s="1508"/>
      <c r="D33" s="1124"/>
      <c r="E33" s="395"/>
      <c r="F33" s="1124"/>
      <c r="G33" s="232"/>
      <c r="H33" s="359"/>
      <c r="I33" s="391"/>
      <c r="J33" s="1574"/>
      <c r="K33" s="1575"/>
      <c r="L33" s="1579"/>
      <c r="M33" s="365"/>
      <c r="N33" s="270"/>
      <c r="O33" s="270"/>
      <c r="P33" s="270"/>
      <c r="Q33" s="270"/>
      <c r="R33" s="301"/>
      <c r="AA33" s="160">
        <f>IF(AE29,D30,"")</f>
      </c>
      <c r="AB33" s="1080"/>
      <c r="AC33" s="1001"/>
      <c r="AD33" s="1002"/>
      <c r="AE33" s="1000"/>
    </row>
    <row r="34" spans="1:31" s="184" customFormat="1" ht="21" customHeight="1">
      <c r="A34" s="1418"/>
      <c r="B34" s="1509"/>
      <c r="C34" s="1508"/>
      <c r="D34" s="1124"/>
      <c r="E34" s="395"/>
      <c r="F34" s="1124"/>
      <c r="G34" s="232"/>
      <c r="H34" s="359"/>
      <c r="I34" s="391"/>
      <c r="J34" s="579"/>
      <c r="K34" s="1097"/>
      <c r="L34" s="1097"/>
      <c r="M34" s="359"/>
      <c r="N34" s="270"/>
      <c r="O34" s="270"/>
      <c r="P34" s="270"/>
      <c r="Q34" s="270"/>
      <c r="R34" s="301"/>
      <c r="AA34" s="162">
        <f>IF(AE29,D31,"")</f>
      </c>
      <c r="AB34" s="1080"/>
      <c r="AC34" s="1001"/>
      <c r="AD34" s="1002"/>
      <c r="AE34" s="1000"/>
    </row>
    <row r="35" spans="1:31" s="184" customFormat="1" ht="21" customHeight="1" thickBot="1">
      <c r="A35" s="1102"/>
      <c r="B35" s="1571"/>
      <c r="C35" s="1365"/>
      <c r="D35" s="1096"/>
      <c r="E35" s="692"/>
      <c r="F35" s="1096"/>
      <c r="G35" s="232"/>
      <c r="H35" s="258"/>
      <c r="I35" s="549"/>
      <c r="J35" s="725"/>
      <c r="K35" s="1586"/>
      <c r="L35" s="1586"/>
      <c r="M35" s="161"/>
      <c r="N35" s="270"/>
      <c r="O35" s="270"/>
      <c r="P35" s="161"/>
      <c r="Q35" s="161"/>
      <c r="R35" s="301"/>
      <c r="AA35" s="163">
        <v>3</v>
      </c>
      <c r="AB35" s="1080"/>
      <c r="AC35" s="1001"/>
      <c r="AD35" s="1002"/>
      <c r="AE35" s="1000"/>
    </row>
    <row r="36" spans="1:31" s="184" customFormat="1" ht="21" customHeight="1">
      <c r="A36" s="1560"/>
      <c r="B36" s="1561"/>
      <c r="C36" s="1556"/>
      <c r="D36" s="351"/>
      <c r="E36" s="352"/>
      <c r="F36" s="353"/>
      <c r="G36" s="1541"/>
      <c r="H36" s="1418"/>
      <c r="I36" s="1542"/>
      <c r="J36" s="258"/>
      <c r="K36" s="656"/>
      <c r="L36" s="656"/>
      <c r="M36" s="270"/>
      <c r="N36" s="270"/>
      <c r="O36" s="270"/>
      <c r="P36" s="161"/>
      <c r="Q36" s="161"/>
      <c r="R36" s="301"/>
      <c r="AA36" s="156" t="s">
        <v>3</v>
      </c>
      <c r="AB36" s="1080">
        <v>4</v>
      </c>
      <c r="AC36" s="1001">
        <v>38</v>
      </c>
      <c r="AD36" s="1002">
        <v>7</v>
      </c>
      <c r="AE36" s="1000" t="b">
        <v>0</v>
      </c>
    </row>
    <row r="37" spans="1:31" s="184" customFormat="1" ht="21" customHeight="1">
      <c r="A37" s="1569"/>
      <c r="B37" s="1585"/>
      <c r="C37" s="1557"/>
      <c r="D37" s="384"/>
      <c r="E37" s="385"/>
      <c r="F37" s="386"/>
      <c r="G37" s="1540"/>
      <c r="H37" s="1530"/>
      <c r="I37" s="1543"/>
      <c r="J37" s="258"/>
      <c r="K37" s="656"/>
      <c r="L37" s="656"/>
      <c r="M37" s="270"/>
      <c r="N37" s="270"/>
      <c r="O37" s="270"/>
      <c r="P37" s="161"/>
      <c r="Q37" s="161"/>
      <c r="R37" s="301"/>
      <c r="AA37" s="157">
        <f>IF(AE36,D36,"")</f>
      </c>
      <c r="AB37" s="1080"/>
      <c r="AC37" s="1001"/>
      <c r="AD37" s="1002"/>
      <c r="AE37" s="1000"/>
    </row>
    <row r="38" spans="1:31" s="184" customFormat="1" ht="21" customHeight="1">
      <c r="A38" s="1333"/>
      <c r="B38" s="1558"/>
      <c r="C38" s="1554"/>
      <c r="D38" s="387"/>
      <c r="E38" s="388"/>
      <c r="F38" s="389"/>
      <c r="G38" s="373"/>
      <c r="H38" s="1551"/>
      <c r="I38" s="1551"/>
      <c r="J38" s="359"/>
      <c r="K38" s="656"/>
      <c r="L38" s="656"/>
      <c r="M38" s="270"/>
      <c r="N38" s="270"/>
      <c r="O38" s="270"/>
      <c r="P38" s="270"/>
      <c r="Q38" s="270"/>
      <c r="R38" s="301"/>
      <c r="AA38" s="158">
        <f>IF(AE36,D37,"")</f>
      </c>
      <c r="AB38" s="1080"/>
      <c r="AC38" s="1001"/>
      <c r="AD38" s="1002"/>
      <c r="AE38" s="1000"/>
    </row>
    <row r="39" spans="1:31" s="184" customFormat="1" ht="21" customHeight="1" thickBot="1">
      <c r="A39" s="1519"/>
      <c r="B39" s="1559"/>
      <c r="C39" s="1555"/>
      <c r="D39" s="392"/>
      <c r="E39" s="393"/>
      <c r="F39" s="394"/>
      <c r="G39" s="726"/>
      <c r="H39" s="359"/>
      <c r="I39" s="359"/>
      <c r="J39" s="359"/>
      <c r="K39" s="656"/>
      <c r="L39" s="656"/>
      <c r="M39" s="270"/>
      <c r="N39" s="270"/>
      <c r="O39" s="270"/>
      <c r="P39" s="270"/>
      <c r="Q39" s="270"/>
      <c r="R39" s="301"/>
      <c r="AA39" s="159" t="s">
        <v>2</v>
      </c>
      <c r="AB39" s="1080"/>
      <c r="AC39" s="1001"/>
      <c r="AD39" s="1002"/>
      <c r="AE39" s="1000"/>
    </row>
    <row r="40" spans="1:31" ht="18.75" customHeight="1">
      <c r="A40" s="206"/>
      <c r="B40" s="331"/>
      <c r="C40" s="206"/>
      <c r="D40" s="395"/>
      <c r="E40" s="395"/>
      <c r="F40" s="395"/>
      <c r="G40" s="390"/>
      <c r="H40" s="359"/>
      <c r="I40" s="359"/>
      <c r="J40" s="359"/>
      <c r="K40" s="656"/>
      <c r="L40" s="679"/>
      <c r="M40" s="1536"/>
      <c r="N40" s="1537"/>
      <c r="O40" s="1537"/>
      <c r="P40" s="1538"/>
      <c r="Q40" s="689"/>
      <c r="AA40" s="160">
        <f>IF(AE36,D38,"")</f>
      </c>
      <c r="AB40" s="1080"/>
      <c r="AC40" s="1001"/>
      <c r="AD40" s="1002"/>
      <c r="AE40" s="1000"/>
    </row>
    <row r="41" spans="1:31" ht="15">
      <c r="A41" s="206"/>
      <c r="B41" s="331"/>
      <c r="C41" s="206"/>
      <c r="D41" s="1124"/>
      <c r="E41" s="1124"/>
      <c r="F41" s="1124"/>
      <c r="G41" s="270"/>
      <c r="H41" s="258"/>
      <c r="I41" s="258"/>
      <c r="J41" s="258"/>
      <c r="K41" s="659"/>
      <c r="L41" s="1333"/>
      <c r="M41" s="1516"/>
      <c r="N41" s="1517"/>
      <c r="O41" s="1517"/>
      <c r="P41" s="1518"/>
      <c r="Q41" s="1331"/>
      <c r="AA41" s="162">
        <f>IF(AE36,D39,"")</f>
      </c>
      <c r="AB41" s="1080"/>
      <c r="AC41" s="1001"/>
      <c r="AD41" s="1002"/>
      <c r="AE41" s="1000"/>
    </row>
    <row r="42" spans="1:31" ht="12.75">
      <c r="A42" s="205"/>
      <c r="B42" s="546"/>
      <c r="C42" s="727"/>
      <c r="D42" s="1580"/>
      <c r="E42" s="1580"/>
      <c r="F42" s="1580"/>
      <c r="G42" s="335"/>
      <c r="H42" s="1418"/>
      <c r="I42" s="1418"/>
      <c r="J42" s="199"/>
      <c r="K42" s="660"/>
      <c r="L42" s="1334"/>
      <c r="M42" s="1587"/>
      <c r="N42" s="1588"/>
      <c r="O42" s="1588"/>
      <c r="P42" s="1589"/>
      <c r="Q42" s="1332"/>
      <c r="AA42" s="163">
        <v>4</v>
      </c>
      <c r="AB42" s="1080"/>
      <c r="AC42" s="1001"/>
      <c r="AD42" s="1002"/>
      <c r="AE42" s="1000"/>
    </row>
    <row r="43" spans="1:31" ht="12.75" customHeight="1">
      <c r="A43" s="205"/>
      <c r="B43" s="200"/>
      <c r="C43" s="331"/>
      <c r="D43" s="275"/>
      <c r="E43" s="275"/>
      <c r="F43" s="275"/>
      <c r="G43" s="1112"/>
      <c r="H43" s="1103"/>
      <c r="I43" s="1103"/>
      <c r="J43" s="327"/>
      <c r="K43" s="584"/>
      <c r="L43" s="1333"/>
      <c r="M43" s="1516"/>
      <c r="N43" s="1517"/>
      <c r="O43" s="1517"/>
      <c r="P43" s="1518"/>
      <c r="Q43" s="1331"/>
      <c r="AA43" s="156" t="s">
        <v>77</v>
      </c>
      <c r="AB43" s="1080">
        <v>5</v>
      </c>
      <c r="AC43" s="1001">
        <v>18</v>
      </c>
      <c r="AD43" s="1002">
        <v>10</v>
      </c>
      <c r="AE43" s="1000" t="b">
        <v>0</v>
      </c>
    </row>
    <row r="44" spans="1:31" ht="15.75" customHeight="1" thickBot="1">
      <c r="A44" s="205"/>
      <c r="B44" s="205"/>
      <c r="C44" s="644"/>
      <c r="D44" s="585"/>
      <c r="E44" s="585"/>
      <c r="F44" s="585"/>
      <c r="G44" s="1553"/>
      <c r="H44" s="1115"/>
      <c r="I44" s="1115"/>
      <c r="J44" s="327"/>
      <c r="K44" s="681"/>
      <c r="L44" s="1519"/>
      <c r="M44" s="1590"/>
      <c r="N44" s="1591"/>
      <c r="O44" s="1591"/>
      <c r="P44" s="1592"/>
      <c r="Q44" s="1422"/>
      <c r="AA44" s="164">
        <f>IF(AE43,G12,"")</f>
      </c>
      <c r="AB44" s="1080"/>
      <c r="AC44" s="1001"/>
      <c r="AD44" s="1002"/>
      <c r="AE44" s="1000"/>
    </row>
    <row r="45" spans="1:31" ht="15" customHeight="1">
      <c r="A45" s="205"/>
      <c r="B45" s="205"/>
      <c r="C45" s="644"/>
      <c r="D45" s="1583"/>
      <c r="E45" s="1583"/>
      <c r="F45" s="1584"/>
      <c r="G45" s="728"/>
      <c r="H45" s="1550"/>
      <c r="I45" s="1550"/>
      <c r="J45" s="328"/>
      <c r="K45" s="651"/>
      <c r="L45" s="563"/>
      <c r="M45" s="543"/>
      <c r="N45" s="543"/>
      <c r="O45" s="543"/>
      <c r="P45" s="585"/>
      <c r="Q45" s="543"/>
      <c r="AA45" s="166">
        <f>IF(AE43,G13,"")</f>
      </c>
      <c r="AB45" s="1080"/>
      <c r="AC45" s="1001"/>
      <c r="AD45" s="1002"/>
      <c r="AE45" s="1000"/>
    </row>
    <row r="46" spans="1:31" ht="12.75" customHeight="1">
      <c r="A46" s="717"/>
      <c r="B46" s="205"/>
      <c r="C46" s="644"/>
      <c r="D46" s="1581"/>
      <c r="E46" s="1581"/>
      <c r="F46" s="1582"/>
      <c r="G46" s="370"/>
      <c r="H46" s="655"/>
      <c r="I46" s="654"/>
      <c r="J46" s="654"/>
      <c r="K46" s="563"/>
      <c r="L46" s="205"/>
      <c r="M46" s="566"/>
      <c r="N46" s="566"/>
      <c r="O46" s="566"/>
      <c r="P46" s="586"/>
      <c r="Q46" s="566"/>
      <c r="AA46" s="167" t="s">
        <v>2</v>
      </c>
      <c r="AB46" s="1080"/>
      <c r="AC46" s="1001"/>
      <c r="AD46" s="1002"/>
      <c r="AE46" s="1000"/>
    </row>
    <row r="47" spans="1:31" ht="15" customHeight="1">
      <c r="A47" s="205"/>
      <c r="B47" s="205"/>
      <c r="C47" s="644"/>
      <c r="D47" s="1103"/>
      <c r="E47" s="1103"/>
      <c r="F47" s="1103"/>
      <c r="G47" s="232"/>
      <c r="H47" s="258"/>
      <c r="I47" s="258"/>
      <c r="J47" s="258"/>
      <c r="K47" s="659"/>
      <c r="L47" s="205"/>
      <c r="M47" s="566"/>
      <c r="N47" s="566"/>
      <c r="O47" s="566"/>
      <c r="P47" s="586"/>
      <c r="Q47" s="566"/>
      <c r="AA47" s="168">
        <f>IF(AE43,G20,"")</f>
      </c>
      <c r="AB47" s="1080"/>
      <c r="AC47" s="1001"/>
      <c r="AD47" s="1002"/>
      <c r="AE47" s="1000"/>
    </row>
    <row r="48" spans="1:31" ht="15" customHeight="1">
      <c r="A48" s="205"/>
      <c r="B48" s="205"/>
      <c r="C48" s="644"/>
      <c r="D48" s="585"/>
      <c r="E48" s="585"/>
      <c r="F48" s="585"/>
      <c r="G48" s="1103"/>
      <c r="H48" s="1103"/>
      <c r="I48" s="1103"/>
      <c r="J48" s="327"/>
      <c r="K48" s="729"/>
      <c r="L48" s="205"/>
      <c r="M48" s="566"/>
      <c r="N48" s="566"/>
      <c r="O48" s="566"/>
      <c r="P48" s="586"/>
      <c r="Q48" s="566"/>
      <c r="AA48" s="165">
        <f>IF(AE43,G21,"")</f>
      </c>
      <c r="AB48" s="1080"/>
      <c r="AC48" s="1001"/>
      <c r="AD48" s="1002"/>
      <c r="AE48" s="1000"/>
    </row>
    <row r="49" spans="1:31" ht="12.75" customHeight="1">
      <c r="A49" s="717"/>
      <c r="B49" s="205"/>
      <c r="C49" s="205"/>
      <c r="D49" s="582"/>
      <c r="E49" s="582"/>
      <c r="F49" s="1365"/>
      <c r="G49" s="1365"/>
      <c r="H49" s="1365"/>
      <c r="I49" s="1365"/>
      <c r="J49" s="331"/>
      <c r="K49" s="658"/>
      <c r="L49" s="205"/>
      <c r="M49" s="566"/>
      <c r="N49" s="566"/>
      <c r="O49" s="566"/>
      <c r="P49" s="586"/>
      <c r="Q49" s="566"/>
      <c r="AA49" s="163">
        <v>1</v>
      </c>
      <c r="AB49" s="1080"/>
      <c r="AC49" s="1001"/>
      <c r="AD49" s="1002"/>
      <c r="AE49" s="1000"/>
    </row>
    <row r="50" spans="1:31" ht="12.75" customHeight="1">
      <c r="A50" s="205"/>
      <c r="B50" s="205"/>
      <c r="C50" s="205"/>
      <c r="D50" s="583"/>
      <c r="E50" s="583"/>
      <c r="F50" s="1082"/>
      <c r="G50" s="1082"/>
      <c r="H50" s="1082"/>
      <c r="I50" s="1082"/>
      <c r="J50" s="662"/>
      <c r="K50" s="563"/>
      <c r="L50" s="205"/>
      <c r="M50" s="566"/>
      <c r="N50" s="566"/>
      <c r="O50" s="566"/>
      <c r="P50" s="586"/>
      <c r="Q50" s="566"/>
      <c r="AA50" s="156" t="s">
        <v>3</v>
      </c>
      <c r="AB50" s="1080">
        <v>6</v>
      </c>
      <c r="AC50" s="1001">
        <v>34</v>
      </c>
      <c r="AD50" s="1002">
        <v>10</v>
      </c>
      <c r="AE50" s="1000" t="b">
        <v>0</v>
      </c>
    </row>
    <row r="51" spans="1:31" ht="15" customHeight="1">
      <c r="A51" s="205"/>
      <c r="B51" s="205"/>
      <c r="C51" s="205"/>
      <c r="D51" s="583"/>
      <c r="E51" s="583"/>
      <c r="F51" s="1508"/>
      <c r="G51" s="1508"/>
      <c r="H51" s="1508"/>
      <c r="I51" s="1508"/>
      <c r="J51" s="551"/>
      <c r="K51" s="205"/>
      <c r="L51" s="205"/>
      <c r="M51" s="566"/>
      <c r="N51" s="566"/>
      <c r="O51" s="566"/>
      <c r="P51" s="586"/>
      <c r="Q51" s="566"/>
      <c r="AA51" s="164">
        <f>IF(AE50,G28,"")</f>
      </c>
      <c r="AB51" s="1080"/>
      <c r="AC51" s="1001"/>
      <c r="AD51" s="1002"/>
      <c r="AE51" s="1000"/>
    </row>
    <row r="52" spans="1:31" ht="15" customHeight="1">
      <c r="A52" s="717"/>
      <c r="B52" s="205"/>
      <c r="C52" s="205"/>
      <c r="D52" s="582"/>
      <c r="E52" s="582"/>
      <c r="F52" s="1365"/>
      <c r="G52" s="1365"/>
      <c r="H52" s="1365"/>
      <c r="I52" s="1365"/>
      <c r="J52" s="331"/>
      <c r="K52" s="205"/>
      <c r="L52" s="205"/>
      <c r="M52" s="566"/>
      <c r="N52" s="566"/>
      <c r="O52" s="566"/>
      <c r="P52" s="586"/>
      <c r="Q52" s="566"/>
      <c r="AA52" s="166">
        <f>IF(AE50,G29,"")</f>
      </c>
      <c r="AB52" s="1080"/>
      <c r="AC52" s="1001"/>
      <c r="AD52" s="1002"/>
      <c r="AE52" s="1000"/>
    </row>
    <row r="53" spans="1:31" ht="12.75" customHeight="1">
      <c r="A53" s="205"/>
      <c r="B53" s="205"/>
      <c r="C53" s="205"/>
      <c r="D53" s="583"/>
      <c r="E53" s="583"/>
      <c r="F53" s="1330"/>
      <c r="G53" s="1330"/>
      <c r="H53" s="1330"/>
      <c r="I53" s="1330"/>
      <c r="J53" s="662"/>
      <c r="K53" s="205"/>
      <c r="L53" s="205"/>
      <c r="M53" s="566"/>
      <c r="N53" s="566"/>
      <c r="O53" s="566"/>
      <c r="P53" s="586"/>
      <c r="Q53" s="566"/>
      <c r="AA53" s="167" t="s">
        <v>2</v>
      </c>
      <c r="AB53" s="1080"/>
      <c r="AC53" s="1001"/>
      <c r="AD53" s="1002"/>
      <c r="AE53" s="1000"/>
    </row>
    <row r="54" spans="1:31" ht="15" customHeight="1">
      <c r="A54" s="205"/>
      <c r="B54" s="205"/>
      <c r="C54" s="644"/>
      <c r="D54" s="566"/>
      <c r="E54" s="566"/>
      <c r="F54" s="566"/>
      <c r="G54" s="205"/>
      <c r="H54" s="205"/>
      <c r="I54" s="205"/>
      <c r="J54" s="205"/>
      <c r="K54" s="205"/>
      <c r="L54" s="205"/>
      <c r="M54" s="566"/>
      <c r="N54" s="566"/>
      <c r="O54" s="566"/>
      <c r="P54" s="586"/>
      <c r="Q54" s="566"/>
      <c r="AA54" s="168">
        <f>IF(AE50,G36,"")</f>
      </c>
      <c r="AB54" s="1080"/>
      <c r="AC54" s="1001"/>
      <c r="AD54" s="1002"/>
      <c r="AE54" s="1000"/>
    </row>
    <row r="55" spans="1:31" ht="15" customHeight="1">
      <c r="A55" s="205"/>
      <c r="B55" s="205"/>
      <c r="C55" s="644"/>
      <c r="D55" s="566"/>
      <c r="E55" s="566"/>
      <c r="F55" s="566"/>
      <c r="G55" s="205"/>
      <c r="H55" s="205"/>
      <c r="I55" s="205"/>
      <c r="J55" s="205"/>
      <c r="K55" s="205"/>
      <c r="L55" s="205"/>
      <c r="M55" s="566"/>
      <c r="N55" s="566"/>
      <c r="O55" s="566"/>
      <c r="P55" s="586"/>
      <c r="Q55" s="566"/>
      <c r="AA55" s="165">
        <f>IF(AE50,G37,"")</f>
      </c>
      <c r="AB55" s="1080"/>
      <c r="AC55" s="1001"/>
      <c r="AD55" s="1002"/>
      <c r="AE55" s="1000"/>
    </row>
    <row r="56" spans="1:31" ht="12.75" customHeight="1">
      <c r="A56" s="205"/>
      <c r="B56" s="205"/>
      <c r="C56" s="644"/>
      <c r="D56" s="566"/>
      <c r="E56" s="566"/>
      <c r="F56" s="566"/>
      <c r="G56" s="205"/>
      <c r="H56" s="205"/>
      <c r="I56" s="205"/>
      <c r="J56" s="205"/>
      <c r="K56" s="205"/>
      <c r="L56" s="205"/>
      <c r="M56" s="566"/>
      <c r="N56" s="566"/>
      <c r="O56" s="566"/>
      <c r="P56" s="586"/>
      <c r="Q56" s="566"/>
      <c r="AA56" s="163">
        <v>2</v>
      </c>
      <c r="AB56" s="1080"/>
      <c r="AC56" s="1001"/>
      <c r="AD56" s="1002"/>
      <c r="AE56" s="1000"/>
    </row>
    <row r="57" spans="27:31" ht="12.75">
      <c r="AA57" s="156" t="s">
        <v>75</v>
      </c>
      <c r="AB57" s="1080">
        <v>7</v>
      </c>
      <c r="AC57" s="1001">
        <v>26</v>
      </c>
      <c r="AD57" s="1002">
        <v>13</v>
      </c>
      <c r="AE57" s="1000" t="b">
        <v>0</v>
      </c>
    </row>
    <row r="58" spans="27:31" ht="15">
      <c r="AA58" s="164">
        <f>IF(AE57,J16,"")</f>
      </c>
      <c r="AB58" s="1080"/>
      <c r="AC58" s="1001"/>
      <c r="AD58" s="1002"/>
      <c r="AE58" s="1000"/>
    </row>
    <row r="59" spans="27:31" ht="15">
      <c r="AA59" s="166">
        <f>IF(AE57,J17,"")</f>
      </c>
      <c r="AB59" s="1080"/>
      <c r="AC59" s="1001"/>
      <c r="AD59" s="1002"/>
      <c r="AE59" s="1000"/>
    </row>
    <row r="60" spans="27:31" ht="12.75">
      <c r="AA60" s="167" t="s">
        <v>2</v>
      </c>
      <c r="AB60" s="1080"/>
      <c r="AC60" s="1001"/>
      <c r="AD60" s="1002"/>
      <c r="AE60" s="1000"/>
    </row>
    <row r="61" spans="27:31" ht="15">
      <c r="AA61" s="168">
        <f>IF(AE57,J32,"")</f>
      </c>
      <c r="AB61" s="1080"/>
      <c r="AC61" s="1001"/>
      <c r="AD61" s="1002"/>
      <c r="AE61" s="1000"/>
    </row>
    <row r="62" spans="27:31" ht="15">
      <c r="AA62" s="165">
        <f>IF(AE57,J33,"")</f>
      </c>
      <c r="AB62" s="1080"/>
      <c r="AC62" s="1001"/>
      <c r="AD62" s="1002"/>
      <c r="AE62" s="1000"/>
    </row>
    <row r="63" spans="27:31" ht="12.75">
      <c r="AA63" s="163"/>
      <c r="AB63" s="1080"/>
      <c r="AC63" s="1001"/>
      <c r="AD63" s="1002"/>
      <c r="AE63" s="1000"/>
    </row>
    <row r="64" spans="27:31" ht="12.75">
      <c r="AA64" s="156" t="s">
        <v>76</v>
      </c>
      <c r="AB64" s="1080">
        <v>8</v>
      </c>
      <c r="AC64" s="1001">
        <v>45</v>
      </c>
      <c r="AD64" s="1002">
        <v>7</v>
      </c>
      <c r="AE64" s="1000" t="b">
        <v>0</v>
      </c>
    </row>
    <row r="65" spans="27:31" ht="15">
      <c r="AA65" s="164">
        <f>IF(AE64,D41,"")</f>
      </c>
      <c r="AB65" s="1080"/>
      <c r="AC65" s="1001"/>
      <c r="AD65" s="1002"/>
      <c r="AE65" s="1000"/>
    </row>
    <row r="66" spans="27:31" ht="15">
      <c r="AA66" s="166">
        <f>IF(AE64,D42,"")</f>
      </c>
      <c r="AB66" s="1080"/>
      <c r="AC66" s="1001"/>
      <c r="AD66" s="1002"/>
      <c r="AE66" s="1000"/>
    </row>
    <row r="67" spans="27:31" ht="12.75">
      <c r="AA67" s="167" t="s">
        <v>2</v>
      </c>
      <c r="AB67" s="1080"/>
      <c r="AC67" s="1001"/>
      <c r="AD67" s="1002"/>
      <c r="AE67" s="1000"/>
    </row>
    <row r="68" spans="27:31" ht="15">
      <c r="AA68" s="168">
        <f>IF(AE64,D45,"")</f>
      </c>
      <c r="AB68" s="1080"/>
      <c r="AC68" s="1001"/>
      <c r="AD68" s="1002"/>
      <c r="AE68" s="1000"/>
    </row>
    <row r="69" spans="27:31" ht="15">
      <c r="AA69" s="165">
        <f>IF(AE64,D46,"")</f>
      </c>
      <c r="AB69" s="1080"/>
      <c r="AC69" s="1001"/>
      <c r="AD69" s="1002"/>
      <c r="AE69" s="1000"/>
    </row>
    <row r="70" spans="27:31" ht="12.75">
      <c r="AA70" s="163"/>
      <c r="AB70" s="1080"/>
      <c r="AC70" s="1001"/>
      <c r="AD70" s="1002"/>
      <c r="AE70" s="1000"/>
    </row>
    <row r="71" spans="27:31" ht="12.75" hidden="1">
      <c r="AA71" s="156"/>
      <c r="AB71" s="1080"/>
      <c r="AC71" s="1001"/>
      <c r="AD71" s="1002"/>
      <c r="AE71" s="999" t="b">
        <f>IF(LEN(AA72)+LEN(AA73)+LEN(AA75)+LEN(AA76)=0,FALSE,TRUE)</f>
        <v>0</v>
      </c>
    </row>
    <row r="72" spans="27:31" ht="15" hidden="1">
      <c r="AA72" s="164"/>
      <c r="AB72" s="1080"/>
      <c r="AC72" s="1001"/>
      <c r="AD72" s="1002"/>
      <c r="AE72" s="999"/>
    </row>
    <row r="73" spans="27:31" ht="15" hidden="1">
      <c r="AA73" s="166"/>
      <c r="AB73" s="1080"/>
      <c r="AC73" s="1001"/>
      <c r="AD73" s="1002"/>
      <c r="AE73" s="999"/>
    </row>
    <row r="74" spans="27:31" ht="12.75" hidden="1">
      <c r="AA74" s="167"/>
      <c r="AB74" s="1080"/>
      <c r="AC74" s="1001"/>
      <c r="AD74" s="1002"/>
      <c r="AE74" s="999"/>
    </row>
    <row r="75" spans="27:31" ht="15" hidden="1">
      <c r="AA75" s="168"/>
      <c r="AB75" s="1080"/>
      <c r="AC75" s="1001"/>
      <c r="AD75" s="1002"/>
      <c r="AE75" s="999"/>
    </row>
    <row r="76" spans="27:31" ht="15" hidden="1">
      <c r="AA76" s="165"/>
      <c r="AB76" s="1080"/>
      <c r="AC76" s="1001"/>
      <c r="AD76" s="1002"/>
      <c r="AE76" s="999"/>
    </row>
    <row r="77" spans="27:31" ht="12.75" hidden="1">
      <c r="AA77" s="163"/>
      <c r="AB77" s="1080"/>
      <c r="AC77" s="1001"/>
      <c r="AD77" s="1002"/>
      <c r="AE77" s="999"/>
    </row>
    <row r="78" spans="27:31" ht="12.75" hidden="1">
      <c r="AA78" s="156"/>
      <c r="AB78" s="1080"/>
      <c r="AC78" s="1001"/>
      <c r="AD78" s="1002"/>
      <c r="AE78" s="999" t="b">
        <f>IF(LEN(AA79)+LEN(AA80)+LEN(AA82)+LEN(AA83)=0,FALSE,TRUE)</f>
        <v>0</v>
      </c>
    </row>
    <row r="79" spans="27:31" ht="15" hidden="1">
      <c r="AA79" s="164"/>
      <c r="AB79" s="1080"/>
      <c r="AC79" s="1001"/>
      <c r="AD79" s="1002"/>
      <c r="AE79" s="999"/>
    </row>
    <row r="80" spans="27:31" ht="15" hidden="1">
      <c r="AA80" s="166"/>
      <c r="AB80" s="1080"/>
      <c r="AC80" s="1001"/>
      <c r="AD80" s="1002"/>
      <c r="AE80" s="999"/>
    </row>
    <row r="81" spans="27:31" ht="12.75" hidden="1">
      <c r="AA81" s="167"/>
      <c r="AB81" s="1080"/>
      <c r="AC81" s="1001"/>
      <c r="AD81" s="1002"/>
      <c r="AE81" s="999"/>
    </row>
    <row r="82" spans="27:31" ht="15" hidden="1">
      <c r="AA82" s="168"/>
      <c r="AB82" s="1080"/>
      <c r="AC82" s="1001"/>
      <c r="AD82" s="1002"/>
      <c r="AE82" s="999"/>
    </row>
    <row r="83" spans="27:31" ht="15" hidden="1">
      <c r="AA83" s="165"/>
      <c r="AB83" s="1080"/>
      <c r="AC83" s="1001"/>
      <c r="AD83" s="1002"/>
      <c r="AE83" s="999"/>
    </row>
    <row r="84" spans="27:31" ht="12.75" hidden="1">
      <c r="AA84" s="163"/>
      <c r="AB84" s="1080"/>
      <c r="AC84" s="1001"/>
      <c r="AD84" s="1002"/>
      <c r="AE84" s="999"/>
    </row>
    <row r="85" spans="27:31" ht="12.75" hidden="1">
      <c r="AA85" s="156"/>
      <c r="AB85" s="1080"/>
      <c r="AC85" s="1001"/>
      <c r="AD85" s="1002"/>
      <c r="AE85" s="999" t="b">
        <f>IF(LEN(AA86)+LEN(AA87)+LEN(AA89)+LEN(AA90)=0,FALSE,TRUE)</f>
        <v>0</v>
      </c>
    </row>
    <row r="86" spans="27:31" ht="15" hidden="1">
      <c r="AA86" s="164"/>
      <c r="AB86" s="1080"/>
      <c r="AC86" s="1001"/>
      <c r="AD86" s="1002"/>
      <c r="AE86" s="999"/>
    </row>
    <row r="87" spans="27:31" ht="15" hidden="1">
      <c r="AA87" s="166"/>
      <c r="AB87" s="1080"/>
      <c r="AC87" s="1001"/>
      <c r="AD87" s="1002"/>
      <c r="AE87" s="999"/>
    </row>
    <row r="88" spans="27:31" ht="12.75" hidden="1">
      <c r="AA88" s="167"/>
      <c r="AB88" s="1080"/>
      <c r="AC88" s="1001"/>
      <c r="AD88" s="1002"/>
      <c r="AE88" s="999"/>
    </row>
    <row r="89" spans="27:31" ht="15" hidden="1">
      <c r="AA89" s="168"/>
      <c r="AB89" s="1080"/>
      <c r="AC89" s="1001"/>
      <c r="AD89" s="1002"/>
      <c r="AE89" s="999"/>
    </row>
    <row r="90" spans="27:31" ht="15" hidden="1">
      <c r="AA90" s="165"/>
      <c r="AB90" s="1080"/>
      <c r="AC90" s="1001"/>
      <c r="AD90" s="1002"/>
      <c r="AE90" s="999"/>
    </row>
    <row r="91" spans="27:31" ht="12.75" hidden="1">
      <c r="AA91" s="163"/>
      <c r="AB91" s="1080"/>
      <c r="AC91" s="1001"/>
      <c r="AD91" s="1002"/>
      <c r="AE91" s="999"/>
    </row>
    <row r="92" spans="27:31" ht="12.75" hidden="1">
      <c r="AA92" s="156"/>
      <c r="AB92" s="1080"/>
      <c r="AC92" s="1001"/>
      <c r="AD92" s="1002"/>
      <c r="AE92" s="999" t="b">
        <f>IF(LEN(AA93)+LEN(AA94)+LEN(AA96)+LEN(AA97)=0,FALSE,TRUE)</f>
        <v>0</v>
      </c>
    </row>
    <row r="93" spans="27:31" ht="15" hidden="1">
      <c r="AA93" s="164"/>
      <c r="AB93" s="1080"/>
      <c r="AC93" s="1001"/>
      <c r="AD93" s="1002"/>
      <c r="AE93" s="999"/>
    </row>
    <row r="94" spans="27:31" ht="15" hidden="1">
      <c r="AA94" s="166"/>
      <c r="AB94" s="1080"/>
      <c r="AC94" s="1001"/>
      <c r="AD94" s="1002"/>
      <c r="AE94" s="999"/>
    </row>
    <row r="95" spans="27:31" ht="12.75" hidden="1">
      <c r="AA95" s="167"/>
      <c r="AB95" s="1080"/>
      <c r="AC95" s="1001"/>
      <c r="AD95" s="1002"/>
      <c r="AE95" s="999"/>
    </row>
    <row r="96" spans="27:31" ht="15" hidden="1">
      <c r="AA96" s="168"/>
      <c r="AB96" s="1080"/>
      <c r="AC96" s="1001"/>
      <c r="AD96" s="1002"/>
      <c r="AE96" s="999"/>
    </row>
    <row r="97" spans="27:31" ht="15" hidden="1">
      <c r="AA97" s="165"/>
      <c r="AB97" s="1080"/>
      <c r="AC97" s="1001"/>
      <c r="AD97" s="1002"/>
      <c r="AE97" s="999"/>
    </row>
    <row r="98" spans="27:31" ht="12.75" hidden="1">
      <c r="AA98" s="163"/>
      <c r="AB98" s="1080"/>
      <c r="AC98" s="1001"/>
      <c r="AD98" s="1002"/>
      <c r="AE98" s="999"/>
    </row>
    <row r="99" spans="27:31" ht="12.75" hidden="1">
      <c r="AA99" s="156"/>
      <c r="AB99" s="1080"/>
      <c r="AC99" s="1001"/>
      <c r="AD99" s="1002"/>
      <c r="AE99" s="999" t="b">
        <f>IF(LEN(AA100)+LEN(AA101)+LEN(AA103)+LEN(AA104)=0,FALSE,TRUE)</f>
        <v>0</v>
      </c>
    </row>
    <row r="100" spans="27:31" ht="15" hidden="1">
      <c r="AA100" s="157"/>
      <c r="AB100" s="1080"/>
      <c r="AC100" s="1001"/>
      <c r="AD100" s="1002"/>
      <c r="AE100" s="999"/>
    </row>
    <row r="101" spans="27:31" ht="15" hidden="1">
      <c r="AA101" s="158"/>
      <c r="AB101" s="1080"/>
      <c r="AC101" s="1001"/>
      <c r="AD101" s="1002"/>
      <c r="AE101" s="999"/>
    </row>
    <row r="102" spans="27:31" ht="12.75" hidden="1">
      <c r="AA102" s="159"/>
      <c r="AB102" s="1080"/>
      <c r="AC102" s="1001"/>
      <c r="AD102" s="1002"/>
      <c r="AE102" s="999"/>
    </row>
    <row r="103" spans="27:31" ht="15" hidden="1">
      <c r="AA103" s="160"/>
      <c r="AB103" s="1080"/>
      <c r="AC103" s="1001"/>
      <c r="AD103" s="1002"/>
      <c r="AE103" s="999"/>
    </row>
    <row r="104" spans="27:31" ht="15" hidden="1">
      <c r="AA104" s="162"/>
      <c r="AB104" s="1080"/>
      <c r="AC104" s="1001"/>
      <c r="AD104" s="1002"/>
      <c r="AE104" s="999"/>
    </row>
    <row r="105" spans="27:31" ht="12.75" hidden="1">
      <c r="AA105" s="163"/>
      <c r="AB105" s="1080"/>
      <c r="AC105" s="1001"/>
      <c r="AD105" s="1002"/>
      <c r="AE105" s="999"/>
    </row>
    <row r="106" spans="27:31" ht="12.75" hidden="1">
      <c r="AA106" s="156"/>
      <c r="AB106" s="1080"/>
      <c r="AC106" s="1001"/>
      <c r="AD106" s="1002"/>
      <c r="AE106" s="999" t="b">
        <f>IF(LEN(AA107)+LEN(AA108)+LEN(AA110)+LEN(AA111)=0,FALSE,TRUE)</f>
        <v>0</v>
      </c>
    </row>
    <row r="107" spans="27:31" ht="15" hidden="1">
      <c r="AA107" s="164"/>
      <c r="AB107" s="1080"/>
      <c r="AC107" s="1001"/>
      <c r="AD107" s="1002"/>
      <c r="AE107" s="999"/>
    </row>
    <row r="108" spans="27:31" ht="15" hidden="1">
      <c r="AA108" s="166"/>
      <c r="AB108" s="1080"/>
      <c r="AC108" s="1001"/>
      <c r="AD108" s="1002"/>
      <c r="AE108" s="999"/>
    </row>
    <row r="109" spans="27:31" ht="12.75" hidden="1">
      <c r="AA109" s="167"/>
      <c r="AB109" s="1080"/>
      <c r="AC109" s="1001"/>
      <c r="AD109" s="1002"/>
      <c r="AE109" s="999"/>
    </row>
    <row r="110" spans="27:31" ht="15" hidden="1">
      <c r="AA110" s="168"/>
      <c r="AB110" s="1080"/>
      <c r="AC110" s="1001"/>
      <c r="AD110" s="1002"/>
      <c r="AE110" s="999"/>
    </row>
    <row r="111" spans="27:31" ht="15" hidden="1">
      <c r="AA111" s="165"/>
      <c r="AB111" s="1080"/>
      <c r="AC111" s="1001"/>
      <c r="AD111" s="1002"/>
      <c r="AE111" s="999"/>
    </row>
    <row r="112" spans="27:31" ht="12.75" hidden="1">
      <c r="AA112" s="163"/>
      <c r="AB112" s="1080"/>
      <c r="AC112" s="1001"/>
      <c r="AD112" s="1002"/>
      <c r="AE112" s="999"/>
    </row>
    <row r="113" spans="27:31" ht="12.75" hidden="1">
      <c r="AA113" s="156"/>
      <c r="AB113" s="1080"/>
      <c r="AC113" s="1001"/>
      <c r="AD113" s="1002"/>
      <c r="AE113" s="999" t="b">
        <f>IF(LEN(AA114)+LEN(AA115)+LEN(AA117)+LEN(AA118)=0,FALSE,TRUE)</f>
        <v>0</v>
      </c>
    </row>
    <row r="114" spans="27:31" ht="15" hidden="1">
      <c r="AA114" s="164"/>
      <c r="AB114" s="1080"/>
      <c r="AC114" s="1001"/>
      <c r="AD114" s="1002"/>
      <c r="AE114" s="999"/>
    </row>
    <row r="115" spans="27:31" ht="15" hidden="1">
      <c r="AA115" s="166"/>
      <c r="AB115" s="1080"/>
      <c r="AC115" s="1001"/>
      <c r="AD115" s="1002"/>
      <c r="AE115" s="999"/>
    </row>
    <row r="116" spans="27:31" ht="12.75" hidden="1">
      <c r="AA116" s="167"/>
      <c r="AB116" s="1080"/>
      <c r="AC116" s="1001"/>
      <c r="AD116" s="1002"/>
      <c r="AE116" s="999"/>
    </row>
    <row r="117" spans="27:31" ht="15" hidden="1">
      <c r="AA117" s="168"/>
      <c r="AB117" s="1080"/>
      <c r="AC117" s="1001"/>
      <c r="AD117" s="1002"/>
      <c r="AE117" s="999"/>
    </row>
    <row r="118" spans="27:31" ht="15" hidden="1">
      <c r="AA118" s="165"/>
      <c r="AB118" s="1080"/>
      <c r="AC118" s="1001"/>
      <c r="AD118" s="1002"/>
      <c r="AE118" s="999"/>
    </row>
    <row r="119" spans="27:31" ht="12.75" hidden="1">
      <c r="AA119" s="163"/>
      <c r="AB119" s="1080"/>
      <c r="AC119" s="1001"/>
      <c r="AD119" s="1002"/>
      <c r="AE119" s="999"/>
    </row>
    <row r="120" spans="27:31" ht="12.75" hidden="1">
      <c r="AA120" s="156"/>
      <c r="AB120" s="1080"/>
      <c r="AC120" s="1001"/>
      <c r="AD120" s="1002"/>
      <c r="AE120" s="999" t="b">
        <f>IF(LEN(AA121)+LEN(AA122)+LEN(AA124)+LEN(AA125)=0,FALSE,TRUE)</f>
        <v>0</v>
      </c>
    </row>
    <row r="121" spans="27:31" ht="15" hidden="1">
      <c r="AA121" s="164"/>
      <c r="AB121" s="1080"/>
      <c r="AC121" s="1001"/>
      <c r="AD121" s="1002"/>
      <c r="AE121" s="999"/>
    </row>
    <row r="122" spans="27:31" ht="15" hidden="1">
      <c r="AA122" s="166"/>
      <c r="AB122" s="1080"/>
      <c r="AC122" s="1001"/>
      <c r="AD122" s="1002"/>
      <c r="AE122" s="999"/>
    </row>
    <row r="123" spans="27:31" ht="12.75" hidden="1">
      <c r="AA123" s="167"/>
      <c r="AB123" s="1080"/>
      <c r="AC123" s="1001"/>
      <c r="AD123" s="1002"/>
      <c r="AE123" s="999"/>
    </row>
    <row r="124" spans="27:31" ht="15" hidden="1">
      <c r="AA124" s="168"/>
      <c r="AB124" s="1080"/>
      <c r="AC124" s="1001"/>
      <c r="AD124" s="1002"/>
      <c r="AE124" s="999"/>
    </row>
    <row r="125" spans="27:31" ht="15" hidden="1">
      <c r="AA125" s="165"/>
      <c r="AB125" s="1080"/>
      <c r="AC125" s="1001"/>
      <c r="AD125" s="1002"/>
      <c r="AE125" s="999"/>
    </row>
    <row r="126" spans="27:31" ht="12.75" hidden="1">
      <c r="AA126" s="163"/>
      <c r="AB126" s="1080"/>
      <c r="AC126" s="1001"/>
      <c r="AD126" s="1002"/>
      <c r="AE126" s="999"/>
    </row>
    <row r="127" spans="27:31" ht="12.75" hidden="1">
      <c r="AA127" s="156"/>
      <c r="AB127" s="1080"/>
      <c r="AE127" s="999" t="b">
        <f>IF(LEN(AA128)+LEN(AA129)+LEN(AA131)+LEN(AA132)=0,FALSE,TRUE)</f>
        <v>0</v>
      </c>
    </row>
    <row r="128" spans="27:31" ht="15" hidden="1">
      <c r="AA128" s="164"/>
      <c r="AB128" s="1080"/>
      <c r="AE128" s="999"/>
    </row>
    <row r="129" spans="27:31" ht="15" hidden="1">
      <c r="AA129" s="166"/>
      <c r="AB129" s="1080"/>
      <c r="AE129" s="999"/>
    </row>
    <row r="130" spans="27:31" ht="12.75" hidden="1">
      <c r="AA130" s="167"/>
      <c r="AB130" s="1080"/>
      <c r="AE130" s="999"/>
    </row>
    <row r="131" spans="27:31" ht="15" hidden="1">
      <c r="AA131" s="168"/>
      <c r="AB131" s="1080"/>
      <c r="AE131" s="999"/>
    </row>
    <row r="132" spans="27:31" ht="15" hidden="1">
      <c r="AA132" s="165"/>
      <c r="AB132" s="1080"/>
      <c r="AE132" s="999"/>
    </row>
    <row r="133" spans="27:31" ht="12.75" hidden="1">
      <c r="AA133" s="163"/>
      <c r="AB133" s="1080"/>
      <c r="AE133" s="999"/>
    </row>
    <row r="134" spans="27:31" ht="12.75" hidden="1">
      <c r="AA134" s="156"/>
      <c r="AB134" s="1080"/>
      <c r="AE134" s="999" t="b">
        <f>IF(LEN(AA135)+LEN(AA136)+LEN(AA138)+LEN(AA139)=0,FALSE,TRUE)</f>
        <v>0</v>
      </c>
    </row>
    <row r="135" spans="27:31" ht="15" hidden="1">
      <c r="AA135" s="164"/>
      <c r="AB135" s="1080"/>
      <c r="AE135" s="999"/>
    </row>
    <row r="136" spans="27:31" ht="15" hidden="1">
      <c r="AA136" s="166"/>
      <c r="AB136" s="1080"/>
      <c r="AE136" s="999"/>
    </row>
    <row r="137" spans="27:31" ht="12.75" hidden="1">
      <c r="AA137" s="167"/>
      <c r="AB137" s="1080"/>
      <c r="AE137" s="999"/>
    </row>
    <row r="138" spans="27:31" ht="15" hidden="1">
      <c r="AA138" s="168"/>
      <c r="AB138" s="1080"/>
      <c r="AE138" s="999"/>
    </row>
    <row r="139" spans="27:31" ht="15" hidden="1">
      <c r="AA139" s="165"/>
      <c r="AB139" s="1080"/>
      <c r="AE139" s="999"/>
    </row>
    <row r="140" spans="27:31" ht="12.75" hidden="1">
      <c r="AA140" s="163"/>
      <c r="AB140" s="1080"/>
      <c r="AE140" s="999"/>
    </row>
    <row r="141" spans="27:31" ht="12.75" hidden="1">
      <c r="AA141" s="156"/>
      <c r="AB141" s="1080"/>
      <c r="AE141" s="999" t="b">
        <f>IF(LEN(AA142)+LEN(AA143)+LEN(AA145)+LEN(AA146)=0,FALSE,TRUE)</f>
        <v>0</v>
      </c>
    </row>
    <row r="142" spans="27:31" ht="15" hidden="1">
      <c r="AA142" s="157"/>
      <c r="AB142" s="1080"/>
      <c r="AE142" s="999"/>
    </row>
    <row r="143" spans="27:31" ht="15" hidden="1">
      <c r="AA143" s="158"/>
      <c r="AB143" s="1080"/>
      <c r="AE143" s="999"/>
    </row>
    <row r="144" spans="27:31" ht="12.75" hidden="1">
      <c r="AA144" s="159"/>
      <c r="AB144" s="1080"/>
      <c r="AE144" s="999"/>
    </row>
    <row r="145" spans="27:31" ht="15" hidden="1">
      <c r="AA145" s="160"/>
      <c r="AB145" s="1080"/>
      <c r="AE145" s="999"/>
    </row>
    <row r="146" spans="27:31" ht="15" hidden="1">
      <c r="AA146" s="162"/>
      <c r="AB146" s="1080"/>
      <c r="AE146" s="999"/>
    </row>
    <row r="147" spans="27:31" ht="12.75" hidden="1">
      <c r="AA147" s="163"/>
      <c r="AB147" s="1080"/>
      <c r="AE147" s="999"/>
    </row>
    <row r="148" spans="27:31" ht="12.75" hidden="1">
      <c r="AA148" s="156"/>
      <c r="AB148" s="1080"/>
      <c r="AE148" s="999" t="b">
        <f>IF(LEN(AA149)+LEN(AA150)+LEN(AA152)+LEN(AA153)=0,FALSE,TRUE)</f>
        <v>0</v>
      </c>
    </row>
    <row r="149" spans="27:31" ht="15" hidden="1">
      <c r="AA149" s="164"/>
      <c r="AB149" s="1080"/>
      <c r="AE149" s="999"/>
    </row>
    <row r="150" spans="27:31" ht="15" hidden="1">
      <c r="AA150" s="166"/>
      <c r="AB150" s="1080"/>
      <c r="AE150" s="999"/>
    </row>
    <row r="151" spans="27:31" ht="12.75" hidden="1">
      <c r="AA151" s="167"/>
      <c r="AB151" s="1080"/>
      <c r="AE151" s="999"/>
    </row>
    <row r="152" spans="27:31" ht="15" hidden="1">
      <c r="AA152" s="168"/>
      <c r="AB152" s="1080"/>
      <c r="AE152" s="999"/>
    </row>
    <row r="153" spans="27:31" ht="15" hidden="1">
      <c r="AA153" s="165"/>
      <c r="AB153" s="1080"/>
      <c r="AE153" s="999"/>
    </row>
    <row r="154" spans="27:31" ht="12.75" hidden="1">
      <c r="AA154" s="163"/>
      <c r="AB154" s="1080"/>
      <c r="AE154" s="999"/>
    </row>
    <row r="155" spans="27:31" ht="12.75" hidden="1">
      <c r="AA155" s="156"/>
      <c r="AB155" s="1080"/>
      <c r="AE155" s="999" t="b">
        <f>IF(LEN(AA156)+LEN(AA157)+LEN(AA159)+LEN(AA160)=0,FALSE,TRUE)</f>
        <v>0</v>
      </c>
    </row>
    <row r="156" spans="27:31" ht="15" hidden="1">
      <c r="AA156" s="164"/>
      <c r="AB156" s="1080"/>
      <c r="AE156" s="999"/>
    </row>
    <row r="157" spans="27:31" ht="15" hidden="1">
      <c r="AA157" s="166"/>
      <c r="AB157" s="1080"/>
      <c r="AE157" s="999"/>
    </row>
    <row r="158" spans="27:31" ht="12.75" hidden="1">
      <c r="AA158" s="167"/>
      <c r="AB158" s="1080"/>
      <c r="AE158" s="999"/>
    </row>
    <row r="159" spans="27:31" ht="15" hidden="1">
      <c r="AA159" s="168"/>
      <c r="AB159" s="1080"/>
      <c r="AE159" s="999"/>
    </row>
    <row r="160" spans="27:31" ht="15" hidden="1">
      <c r="AA160" s="165"/>
      <c r="AB160" s="1080"/>
      <c r="AE160" s="999"/>
    </row>
    <row r="161" spans="27:31" ht="12.75" hidden="1">
      <c r="AA161" s="163"/>
      <c r="AB161" s="1080"/>
      <c r="AE161" s="999"/>
    </row>
    <row r="162" spans="27:31" ht="12.75" hidden="1">
      <c r="AA162" s="156"/>
      <c r="AB162" s="1080"/>
      <c r="AE162" s="999" t="b">
        <f>IF(LEN(AA163)+LEN(AA164)+LEN(AA166)+LEN(AA167)=0,FALSE,TRUE)</f>
        <v>0</v>
      </c>
    </row>
    <row r="163" spans="27:31" ht="15" hidden="1">
      <c r="AA163" s="164"/>
      <c r="AB163" s="1080"/>
      <c r="AE163" s="999"/>
    </row>
    <row r="164" spans="27:31" ht="15" hidden="1">
      <c r="AA164" s="166"/>
      <c r="AB164" s="1080"/>
      <c r="AE164" s="999"/>
    </row>
    <row r="165" spans="27:31" ht="12.75" hidden="1">
      <c r="AA165" s="167"/>
      <c r="AB165" s="1080"/>
      <c r="AE165" s="999"/>
    </row>
    <row r="166" spans="27:31" ht="15" hidden="1">
      <c r="AA166" s="168"/>
      <c r="AB166" s="1080"/>
      <c r="AE166" s="999"/>
    </row>
    <row r="167" spans="27:31" ht="15" hidden="1">
      <c r="AA167" s="165"/>
      <c r="AB167" s="1080"/>
      <c r="AE167" s="999"/>
    </row>
    <row r="168" spans="27:31" ht="12.75" hidden="1">
      <c r="AA168" s="163"/>
      <c r="AB168" s="1080"/>
      <c r="AE168" s="999"/>
    </row>
    <row r="169" spans="27:31" ht="12.75" hidden="1">
      <c r="AA169" s="156"/>
      <c r="AB169" s="1080"/>
      <c r="AE169" s="999" t="b">
        <f>IF(LEN(AA170)+LEN(AA171)+LEN(AA173)+LEN(AA174)=0,FALSE,TRUE)</f>
        <v>0</v>
      </c>
    </row>
    <row r="170" spans="27:31" ht="15" hidden="1">
      <c r="AA170" s="164"/>
      <c r="AB170" s="1080"/>
      <c r="AE170" s="999"/>
    </row>
    <row r="171" spans="27:31" ht="15" hidden="1">
      <c r="AA171" s="166"/>
      <c r="AB171" s="1080"/>
      <c r="AE171" s="999"/>
    </row>
    <row r="172" spans="27:31" ht="12.75" hidden="1">
      <c r="AA172" s="167"/>
      <c r="AB172" s="1080"/>
      <c r="AE172" s="999"/>
    </row>
    <row r="173" spans="27:31" ht="15" hidden="1">
      <c r="AA173" s="168"/>
      <c r="AB173" s="1080"/>
      <c r="AE173" s="999"/>
    </row>
    <row r="174" spans="27:31" ht="15" hidden="1">
      <c r="AA174" s="165"/>
      <c r="AB174" s="1080"/>
      <c r="AE174" s="999"/>
    </row>
    <row r="175" spans="27:31" ht="12.75" hidden="1">
      <c r="AA175" s="163"/>
      <c r="AB175" s="1080"/>
      <c r="AE175" s="999"/>
    </row>
    <row r="176" spans="27:31" ht="12.75" hidden="1">
      <c r="AA176" s="156"/>
      <c r="AB176" s="1080"/>
      <c r="AE176" s="999" t="b">
        <f>IF(LEN(AA177)+LEN(AA178)+LEN(AA180)+LEN(AA181)=0,FALSE,TRUE)</f>
        <v>0</v>
      </c>
    </row>
    <row r="177" spans="27:31" ht="15" hidden="1">
      <c r="AA177" s="164"/>
      <c r="AB177" s="1080"/>
      <c r="AE177" s="999"/>
    </row>
    <row r="178" spans="27:31" ht="15" hidden="1">
      <c r="AA178" s="166"/>
      <c r="AB178" s="1080"/>
      <c r="AE178" s="999"/>
    </row>
    <row r="179" spans="27:31" ht="12.75" hidden="1">
      <c r="AA179" s="167"/>
      <c r="AB179" s="1080"/>
      <c r="AE179" s="999"/>
    </row>
    <row r="180" spans="27:31" ht="15" hidden="1">
      <c r="AA180" s="168"/>
      <c r="AB180" s="1080"/>
      <c r="AE180" s="999"/>
    </row>
    <row r="181" spans="27:31" ht="15" hidden="1">
      <c r="AA181" s="165"/>
      <c r="AB181" s="1080"/>
      <c r="AE181" s="999"/>
    </row>
    <row r="182" spans="27:31" ht="12.75" hidden="1">
      <c r="AA182" s="163"/>
      <c r="AB182" s="1080"/>
      <c r="AE182" s="999"/>
    </row>
    <row r="183" spans="27:31" ht="12.75" hidden="1">
      <c r="AA183" s="156"/>
      <c r="AB183" s="1080"/>
      <c r="AE183" s="999" t="b">
        <f>IF(LEN(AA184)+LEN(AA185)+LEN(AA187)+LEN(AA188)=0,FALSE,TRUE)</f>
        <v>0</v>
      </c>
    </row>
    <row r="184" spans="27:31" ht="15" hidden="1">
      <c r="AA184" s="164"/>
      <c r="AB184" s="1080"/>
      <c r="AE184" s="999"/>
    </row>
    <row r="185" spans="27:31" ht="15" hidden="1">
      <c r="AA185" s="166"/>
      <c r="AB185" s="1080"/>
      <c r="AE185" s="999"/>
    </row>
    <row r="186" spans="27:31" ht="12.75" hidden="1">
      <c r="AA186" s="167"/>
      <c r="AB186" s="1080"/>
      <c r="AE186" s="999"/>
    </row>
    <row r="187" spans="27:31" ht="15" hidden="1">
      <c r="AA187" s="168"/>
      <c r="AB187" s="1080"/>
      <c r="AE187" s="999"/>
    </row>
    <row r="188" spans="27:31" ht="15" hidden="1">
      <c r="AA188" s="165"/>
      <c r="AB188" s="1080"/>
      <c r="AE188" s="999"/>
    </row>
    <row r="189" spans="27:31" ht="12.75" hidden="1">
      <c r="AA189" s="163"/>
      <c r="AB189" s="1080"/>
      <c r="AE189" s="999"/>
    </row>
    <row r="190" spans="27:31" ht="12.75" hidden="1">
      <c r="AA190" s="156"/>
      <c r="AB190" s="1080"/>
      <c r="AE190" s="999" t="b">
        <f>IF(LEN(AA191)+LEN(AA192)+LEN(AA194)+LEN(AA195)=0,FALSE,TRUE)</f>
        <v>0</v>
      </c>
    </row>
    <row r="191" spans="27:31" ht="15" hidden="1">
      <c r="AA191" s="164"/>
      <c r="AB191" s="1080"/>
      <c r="AE191" s="999"/>
    </row>
    <row r="192" spans="27:31" ht="15" hidden="1">
      <c r="AA192" s="166"/>
      <c r="AB192" s="1080"/>
      <c r="AE192" s="999"/>
    </row>
    <row r="193" spans="27:31" ht="12.75" hidden="1">
      <c r="AA193" s="167"/>
      <c r="AB193" s="1080"/>
      <c r="AE193" s="999"/>
    </row>
    <row r="194" spans="27:31" ht="15" hidden="1">
      <c r="AA194" s="168"/>
      <c r="AB194" s="1080"/>
      <c r="AE194" s="999"/>
    </row>
    <row r="195" spans="27:31" ht="15" hidden="1">
      <c r="AA195" s="165"/>
      <c r="AB195" s="1080"/>
      <c r="AE195" s="999"/>
    </row>
    <row r="196" spans="27:31" ht="12.75" hidden="1">
      <c r="AA196" s="163"/>
      <c r="AB196" s="1080"/>
      <c r="AE196" s="999"/>
    </row>
    <row r="197" spans="27:31" ht="12.75" hidden="1">
      <c r="AA197" s="156"/>
      <c r="AB197" s="1080"/>
      <c r="AE197" s="999" t="b">
        <f>IF(LEN(AA198)+LEN(AA199)+LEN(AA201)+LEN(AA202)=0,FALSE,TRUE)</f>
        <v>0</v>
      </c>
    </row>
    <row r="198" spans="27:31" ht="15" hidden="1">
      <c r="AA198" s="164"/>
      <c r="AB198" s="1080"/>
      <c r="AE198" s="999"/>
    </row>
    <row r="199" spans="27:31" ht="15" hidden="1">
      <c r="AA199" s="166"/>
      <c r="AB199" s="1080"/>
      <c r="AE199" s="999"/>
    </row>
    <row r="200" spans="27:31" ht="12.75" hidden="1">
      <c r="AA200" s="167"/>
      <c r="AB200" s="1080"/>
      <c r="AE200" s="999"/>
    </row>
    <row r="201" spans="27:31" ht="15" hidden="1">
      <c r="AA201" s="168"/>
      <c r="AB201" s="1080"/>
      <c r="AE201" s="999"/>
    </row>
    <row r="202" spans="27:31" ht="15" hidden="1">
      <c r="AA202" s="165"/>
      <c r="AB202" s="1080"/>
      <c r="AE202" s="999"/>
    </row>
    <row r="203" spans="27:31" ht="12.75" hidden="1">
      <c r="AA203" s="163"/>
      <c r="AB203" s="1080"/>
      <c r="AE203" s="999"/>
    </row>
    <row r="204" spans="27:31" ht="12.75" hidden="1">
      <c r="AA204" s="156"/>
      <c r="AB204" s="1080"/>
      <c r="AE204" s="999" t="b">
        <f>IF(LEN(AA205)+LEN(AA206)+LEN(AA208)+LEN(AA209)=0,FALSE,TRUE)</f>
        <v>0</v>
      </c>
    </row>
    <row r="205" spans="27:31" ht="15" hidden="1">
      <c r="AA205" s="164"/>
      <c r="AB205" s="1080"/>
      <c r="AE205" s="999"/>
    </row>
    <row r="206" spans="27:31" ht="15" hidden="1">
      <c r="AA206" s="166"/>
      <c r="AB206" s="1080"/>
      <c r="AE206" s="999"/>
    </row>
    <row r="207" spans="27:31" ht="12.75" hidden="1">
      <c r="AA207" s="167"/>
      <c r="AB207" s="1080"/>
      <c r="AE207" s="999"/>
    </row>
    <row r="208" spans="27:31" ht="15" hidden="1">
      <c r="AA208" s="168"/>
      <c r="AB208" s="1080"/>
      <c r="AE208" s="999"/>
    </row>
    <row r="209" spans="27:31" ht="15" hidden="1">
      <c r="AA209" s="165"/>
      <c r="AB209" s="1080"/>
      <c r="AE209" s="999"/>
    </row>
    <row r="210" spans="27:31" ht="12.75" hidden="1">
      <c r="AA210" s="163"/>
      <c r="AB210" s="1080"/>
      <c r="AE210" s="999"/>
    </row>
    <row r="211" spans="27:31" ht="12.75" hidden="1">
      <c r="AA211" s="156"/>
      <c r="AB211" s="1080"/>
      <c r="AE211" s="999" t="b">
        <f>IF(LEN(AA212)+LEN(AA213)+LEN(AA215)+LEN(AA216)=0,FALSE,TRUE)</f>
        <v>0</v>
      </c>
    </row>
    <row r="212" spans="27:31" ht="15" hidden="1">
      <c r="AA212" s="164"/>
      <c r="AB212" s="1080"/>
      <c r="AE212" s="999"/>
    </row>
    <row r="213" spans="27:31" ht="15" hidden="1">
      <c r="AA213" s="166"/>
      <c r="AB213" s="1080"/>
      <c r="AE213" s="999"/>
    </row>
    <row r="214" spans="27:31" ht="12.75" hidden="1">
      <c r="AA214" s="167"/>
      <c r="AB214" s="1080"/>
      <c r="AE214" s="999"/>
    </row>
    <row r="215" spans="27:31" ht="15" hidden="1">
      <c r="AA215" s="168"/>
      <c r="AB215" s="1080"/>
      <c r="AE215" s="999"/>
    </row>
    <row r="216" spans="27:31" ht="15" hidden="1">
      <c r="AA216" s="165"/>
      <c r="AB216" s="1080"/>
      <c r="AE216" s="999"/>
    </row>
    <row r="217" spans="27:31" ht="12.75" hidden="1">
      <c r="AA217" s="163"/>
      <c r="AB217" s="1080"/>
      <c r="AE217" s="999"/>
    </row>
    <row r="218" spans="27:31" ht="12.75" hidden="1">
      <c r="AA218" s="156"/>
      <c r="AB218" s="1080"/>
      <c r="AE218" s="999" t="b">
        <f>IF(LEN(AA219)+LEN(AA220)+LEN(AA222)+LEN(AA223)=0,FALSE,TRUE)</f>
        <v>0</v>
      </c>
    </row>
    <row r="219" spans="27:31" ht="15" hidden="1">
      <c r="AA219" s="164"/>
      <c r="AB219" s="1080"/>
      <c r="AE219" s="999"/>
    </row>
    <row r="220" spans="27:31" ht="15" hidden="1">
      <c r="AA220" s="166"/>
      <c r="AB220" s="1080"/>
      <c r="AE220" s="999"/>
    </row>
    <row r="221" spans="27:31" ht="12.75" hidden="1">
      <c r="AA221" s="167"/>
      <c r="AB221" s="1080"/>
      <c r="AE221" s="999"/>
    </row>
    <row r="222" spans="27:31" ht="15" hidden="1">
      <c r="AA222" s="168"/>
      <c r="AB222" s="1080"/>
      <c r="AE222" s="999"/>
    </row>
    <row r="223" spans="27:31" ht="15" hidden="1">
      <c r="AA223" s="165"/>
      <c r="AB223" s="1080"/>
      <c r="AE223" s="999"/>
    </row>
    <row r="224" spans="27:31" ht="12.75" hidden="1">
      <c r="AA224" s="163"/>
      <c r="AB224" s="1080"/>
      <c r="AE224" s="999"/>
    </row>
    <row r="225" spans="27:31" ht="12.75" hidden="1">
      <c r="AA225" s="156"/>
      <c r="AB225" s="1080"/>
      <c r="AE225" s="999" t="b">
        <f>IF(LEN(AA226)+LEN(AA227)+LEN(AA229)+LEN(AA230)=0,FALSE,TRUE)</f>
        <v>0</v>
      </c>
    </row>
    <row r="226" spans="27:31" ht="15" hidden="1">
      <c r="AA226" s="164"/>
      <c r="AB226" s="1080"/>
      <c r="AE226" s="999"/>
    </row>
    <row r="227" spans="27:31" ht="15" hidden="1">
      <c r="AA227" s="166"/>
      <c r="AB227" s="1080"/>
      <c r="AE227" s="999"/>
    </row>
    <row r="228" spans="27:31" ht="12.75" hidden="1">
      <c r="AA228" s="167"/>
      <c r="AB228" s="1080"/>
      <c r="AE228" s="999"/>
    </row>
    <row r="229" spans="27:31" ht="15" hidden="1">
      <c r="AA229" s="168"/>
      <c r="AB229" s="1080"/>
      <c r="AE229" s="999"/>
    </row>
    <row r="230" spans="27:31" ht="15" hidden="1">
      <c r="AA230" s="165"/>
      <c r="AB230" s="1080"/>
      <c r="AE230" s="999"/>
    </row>
    <row r="231" spans="27:31" ht="12.75" hidden="1">
      <c r="AA231" s="163"/>
      <c r="AB231" s="1080"/>
      <c r="AE231" s="999"/>
    </row>
    <row r="232" spans="27:31" ht="12.75" hidden="1">
      <c r="AA232" s="156"/>
      <c r="AB232" s="1080"/>
      <c r="AE232" s="999" t="b">
        <f>IF(LEN(AA233)+LEN(AA234)+LEN(AA236)+LEN(AA237)=0,FALSE,TRUE)</f>
        <v>0</v>
      </c>
    </row>
    <row r="233" spans="27:31" ht="15" hidden="1">
      <c r="AA233" s="164"/>
      <c r="AB233" s="1080"/>
      <c r="AE233" s="999"/>
    </row>
    <row r="234" spans="27:31" ht="15" hidden="1">
      <c r="AA234" s="166"/>
      <c r="AB234" s="1080"/>
      <c r="AE234" s="999"/>
    </row>
    <row r="235" spans="27:31" ht="12.75" hidden="1">
      <c r="AA235" s="167"/>
      <c r="AB235" s="1080"/>
      <c r="AE235" s="999"/>
    </row>
    <row r="236" spans="27:31" ht="15" hidden="1">
      <c r="AA236" s="168"/>
      <c r="AB236" s="1080"/>
      <c r="AE236" s="999"/>
    </row>
    <row r="237" spans="27:31" ht="15" hidden="1">
      <c r="AA237" s="165"/>
      <c r="AB237" s="1080"/>
      <c r="AE237" s="999"/>
    </row>
    <row r="238" spans="27:31" ht="12.75" hidden="1">
      <c r="AA238" s="163"/>
      <c r="AB238" s="1080"/>
      <c r="AE238" s="999"/>
    </row>
    <row r="239" ht="12.75">
      <c r="AB239" s="1081">
        <f>MAX(AB15:AB238)</f>
        <v>8</v>
      </c>
    </row>
    <row r="240" ht="12.75">
      <c r="AB240" s="1081"/>
    </row>
    <row r="241" ht="12.75">
      <c r="AB241" s="1081"/>
    </row>
    <row r="242" ht="12.75">
      <c r="AB242" s="1081"/>
    </row>
    <row r="243" ht="12.75">
      <c r="AB243" s="1081"/>
    </row>
    <row r="244" ht="12.75">
      <c r="AB244" s="1081"/>
    </row>
    <row r="245" ht="12.75">
      <c r="AB245" s="1081"/>
    </row>
  </sheetData>
  <sheetProtection sheet="1" objects="1" scenarios="1" selectLockedCells="1"/>
  <mergeCells count="206">
    <mergeCell ref="AB239:AB245"/>
    <mergeCell ref="AB211:AB217"/>
    <mergeCell ref="AB218:AB224"/>
    <mergeCell ref="AB225:AB231"/>
    <mergeCell ref="AB232:AB238"/>
    <mergeCell ref="AB169:AB175"/>
    <mergeCell ref="AB176:AB182"/>
    <mergeCell ref="AB183:AB189"/>
    <mergeCell ref="AB190:AB196"/>
    <mergeCell ref="AB197:AB203"/>
    <mergeCell ref="AB204:AB210"/>
    <mergeCell ref="AB127:AB133"/>
    <mergeCell ref="AB134:AB140"/>
    <mergeCell ref="AB141:AB147"/>
    <mergeCell ref="AB148:AB154"/>
    <mergeCell ref="AB155:AB161"/>
    <mergeCell ref="AB162:AB168"/>
    <mergeCell ref="AB85:AB91"/>
    <mergeCell ref="AB92:AB98"/>
    <mergeCell ref="AB99:AB105"/>
    <mergeCell ref="AB106:AB112"/>
    <mergeCell ref="AB113:AB119"/>
    <mergeCell ref="AB120:AB126"/>
    <mergeCell ref="AB43:AB49"/>
    <mergeCell ref="AB50:AB56"/>
    <mergeCell ref="AB57:AB63"/>
    <mergeCell ref="AB64:AB70"/>
    <mergeCell ref="AB71:AB77"/>
    <mergeCell ref="AB78:AB84"/>
    <mergeCell ref="J32:L32"/>
    <mergeCell ref="K18:L18"/>
    <mergeCell ref="AB15:AB21"/>
    <mergeCell ref="AB22:AB28"/>
    <mergeCell ref="AB29:AB35"/>
    <mergeCell ref="AB36:AB42"/>
    <mergeCell ref="F9:F11"/>
    <mergeCell ref="G13:I13"/>
    <mergeCell ref="H14:I14"/>
    <mergeCell ref="H22:I22"/>
    <mergeCell ref="M40:P40"/>
    <mergeCell ref="Q10:Q11"/>
    <mergeCell ref="N27:P27"/>
    <mergeCell ref="M24:P24"/>
    <mergeCell ref="N26:P26"/>
    <mergeCell ref="J16:L16"/>
    <mergeCell ref="Q41:Q42"/>
    <mergeCell ref="Q43:Q44"/>
    <mergeCell ref="L41:L42"/>
    <mergeCell ref="M41:P41"/>
    <mergeCell ref="M42:P42"/>
    <mergeCell ref="L43:L44"/>
    <mergeCell ref="M44:P44"/>
    <mergeCell ref="M43:P43"/>
    <mergeCell ref="B30:B31"/>
    <mergeCell ref="C28:C29"/>
    <mergeCell ref="B38:B39"/>
    <mergeCell ref="B33:B35"/>
    <mergeCell ref="C33:C35"/>
    <mergeCell ref="C38:C39"/>
    <mergeCell ref="C36:C37"/>
    <mergeCell ref="A33:A35"/>
    <mergeCell ref="A36:A37"/>
    <mergeCell ref="A38:A39"/>
    <mergeCell ref="K35:L35"/>
    <mergeCell ref="B17:B19"/>
    <mergeCell ref="B20:B21"/>
    <mergeCell ref="B22:B23"/>
    <mergeCell ref="B36:B37"/>
    <mergeCell ref="B25:B27"/>
    <mergeCell ref="B28:B29"/>
    <mergeCell ref="A17:A19"/>
    <mergeCell ref="A20:A21"/>
    <mergeCell ref="A22:A23"/>
    <mergeCell ref="A25:A27"/>
    <mergeCell ref="A28:A29"/>
    <mergeCell ref="A30:A31"/>
    <mergeCell ref="D1:P1"/>
    <mergeCell ref="D4:P4"/>
    <mergeCell ref="F33:F35"/>
    <mergeCell ref="D47:F47"/>
    <mergeCell ref="D17:D19"/>
    <mergeCell ref="D33:D35"/>
    <mergeCell ref="D25:D27"/>
    <mergeCell ref="F17:F19"/>
    <mergeCell ref="F25:F27"/>
    <mergeCell ref="M25:P25"/>
    <mergeCell ref="D6:E6"/>
    <mergeCell ref="H5:K5"/>
    <mergeCell ref="L5:N5"/>
    <mergeCell ref="F8:H8"/>
    <mergeCell ref="G12:I12"/>
    <mergeCell ref="O8:P8"/>
    <mergeCell ref="L8:N8"/>
    <mergeCell ref="I8:K8"/>
    <mergeCell ref="D9:D11"/>
    <mergeCell ref="E9:E11"/>
    <mergeCell ref="B14:B15"/>
    <mergeCell ref="A12:A13"/>
    <mergeCell ref="B12:B13"/>
    <mergeCell ref="C9:C11"/>
    <mergeCell ref="A6:B6"/>
    <mergeCell ref="D2:P2"/>
    <mergeCell ref="D3:P3"/>
    <mergeCell ref="P5:Q5"/>
    <mergeCell ref="I6:K6"/>
    <mergeCell ref="O6:Q6"/>
    <mergeCell ref="C17:C19"/>
    <mergeCell ref="C22:C23"/>
    <mergeCell ref="C20:C21"/>
    <mergeCell ref="C25:C27"/>
    <mergeCell ref="C30:C31"/>
    <mergeCell ref="A9:A11"/>
    <mergeCell ref="B9:B11"/>
    <mergeCell ref="A14:A15"/>
    <mergeCell ref="C14:C15"/>
    <mergeCell ref="C12:C13"/>
    <mergeCell ref="F53:I53"/>
    <mergeCell ref="F49:I49"/>
    <mergeCell ref="F50:I50"/>
    <mergeCell ref="G48:I48"/>
    <mergeCell ref="F52:I52"/>
    <mergeCell ref="F51:I51"/>
    <mergeCell ref="J17:L17"/>
    <mergeCell ref="K19:L19"/>
    <mergeCell ref="G44:I44"/>
    <mergeCell ref="D46:F46"/>
    <mergeCell ref="G37:I37"/>
    <mergeCell ref="G43:I43"/>
    <mergeCell ref="D45:F45"/>
    <mergeCell ref="H45:I45"/>
    <mergeCell ref="H38:I38"/>
    <mergeCell ref="H42:I42"/>
    <mergeCell ref="G20:I20"/>
    <mergeCell ref="D41:F41"/>
    <mergeCell ref="J33:L33"/>
    <mergeCell ref="D42:F42"/>
    <mergeCell ref="K34:L34"/>
    <mergeCell ref="H30:I30"/>
    <mergeCell ref="G36:I36"/>
    <mergeCell ref="G29:I29"/>
    <mergeCell ref="G21:I21"/>
    <mergeCell ref="G28:I28"/>
    <mergeCell ref="AC29:AC35"/>
    <mergeCell ref="AD29:AD35"/>
    <mergeCell ref="AC36:AC42"/>
    <mergeCell ref="AD36:AD42"/>
    <mergeCell ref="AC15:AC21"/>
    <mergeCell ref="AD15:AD21"/>
    <mergeCell ref="AC22:AC28"/>
    <mergeCell ref="AD22:AD28"/>
    <mergeCell ref="AC57:AC63"/>
    <mergeCell ref="AD57:AD63"/>
    <mergeCell ref="AC64:AC70"/>
    <mergeCell ref="AD64:AD70"/>
    <mergeCell ref="AC43:AC49"/>
    <mergeCell ref="AD43:AD49"/>
    <mergeCell ref="AC50:AC56"/>
    <mergeCell ref="AD50:AD56"/>
    <mergeCell ref="AC85:AC91"/>
    <mergeCell ref="AD85:AD91"/>
    <mergeCell ref="AC92:AC98"/>
    <mergeCell ref="AD92:AD98"/>
    <mergeCell ref="AC71:AC77"/>
    <mergeCell ref="AD71:AD77"/>
    <mergeCell ref="AC78:AC84"/>
    <mergeCell ref="AD78:AD84"/>
    <mergeCell ref="AC113:AC119"/>
    <mergeCell ref="AD113:AD119"/>
    <mergeCell ref="AC120:AC126"/>
    <mergeCell ref="AD120:AD126"/>
    <mergeCell ref="AC99:AC105"/>
    <mergeCell ref="AD99:AD105"/>
    <mergeCell ref="AC106:AC112"/>
    <mergeCell ref="AD106:AD112"/>
    <mergeCell ref="AE43:AE49"/>
    <mergeCell ref="AE50:AE56"/>
    <mergeCell ref="AE57:AE63"/>
    <mergeCell ref="AE64:AE70"/>
    <mergeCell ref="AE15:AE21"/>
    <mergeCell ref="AE22:AE28"/>
    <mergeCell ref="AE29:AE35"/>
    <mergeCell ref="AE36:AE42"/>
    <mergeCell ref="AE99:AE105"/>
    <mergeCell ref="AE106:AE112"/>
    <mergeCell ref="AE113:AE119"/>
    <mergeCell ref="AE120:AE126"/>
    <mergeCell ref="AE71:AE77"/>
    <mergeCell ref="AE78:AE84"/>
    <mergeCell ref="AE85:AE91"/>
    <mergeCell ref="AE92:AE98"/>
    <mergeCell ref="AE155:AE161"/>
    <mergeCell ref="AE162:AE168"/>
    <mergeCell ref="AE169:AE175"/>
    <mergeCell ref="AE176:AE182"/>
    <mergeCell ref="AE127:AE133"/>
    <mergeCell ref="AE134:AE140"/>
    <mergeCell ref="AE141:AE147"/>
    <mergeCell ref="AE148:AE154"/>
    <mergeCell ref="AE211:AE217"/>
    <mergeCell ref="AE218:AE224"/>
    <mergeCell ref="AE225:AE231"/>
    <mergeCell ref="AE232:AE238"/>
    <mergeCell ref="AE183:AE189"/>
    <mergeCell ref="AE190:AE196"/>
    <mergeCell ref="AE197:AE203"/>
    <mergeCell ref="AE204:AE210"/>
  </mergeCells>
  <conditionalFormatting sqref="E20:E23 E28:E31 E36:E40 E12:E13">
    <cfRule type="expression" priority="1" dxfId="287" stopIfTrue="1">
      <formula>COUNTIF($M$41:$P$44,D12)&gt;0</formula>
    </cfRule>
  </conditionalFormatting>
  <conditionalFormatting sqref="E16 E24 E32">
    <cfRule type="expression" priority="2" dxfId="287" stopIfTrue="1">
      <formula>COUNTIF($M$41:$P$44,D15)&gt;0</formula>
    </cfRule>
  </conditionalFormatting>
  <conditionalFormatting sqref="E14">
    <cfRule type="expression" priority="3" dxfId="287" stopIfTrue="1">
      <formula>COUNTIF($M$59:$Q$66,D14)&gt;0</formula>
    </cfRule>
  </conditionalFormatting>
  <conditionalFormatting sqref="E15">
    <cfRule type="expression" priority="4" dxfId="287" stopIfTrue="1">
      <formula>COUNTIF($M$59:$Q$66,D485)&gt;0</formula>
    </cfRule>
  </conditionalFormatting>
  <conditionalFormatting sqref="AA40 AA47 AA215 AA222 AA229 AA236 AA96 AA89 AA54 AA61 AA75 AA82 AA138 AA131 AA103 AA110 AA117 AA124 AA180 AA173 AA145 AA152 AA159 AA166 AA187 AA194 AA201 AA208 AA33 AA19 AA26 AA68">
    <cfRule type="expression" priority="5" dxfId="0" stopIfTrue="1">
      <formula>AA18&lt;&gt;"против"</formula>
    </cfRule>
  </conditionalFormatting>
  <conditionalFormatting sqref="AA213 AA220 AA227 AA234 AA45 AA38 AA52 AA59 AA73 AA80 AA87 AA94 AA101 AA108 AA115 AA122 AA129 AA136 AA143 AA150 AA157 AA164 AA171 AA178 AA185 AA192 AA199 AA206 AA17 AA24 AA31 AA66">
    <cfRule type="expression" priority="6" dxfId="0" stopIfTrue="1">
      <formula>AA18&lt;&gt;"против"</formula>
    </cfRule>
  </conditionalFormatting>
  <conditionalFormatting sqref="AA212 AA219 AA226 AA233 AA44 AA37 AA51 AA58 AA72 AA79 AA86 AA93 AA100 AA107 AA114 AA121 AA128 AA135 AA142 AA149 AA156 AA163 AA170 AA177 AA184 AA191 AA198 AA205 AA16 AA23 AA30 AA65">
    <cfRule type="expression" priority="7" dxfId="0" stopIfTrue="1">
      <formula>AA18&lt;&gt;"против"</formula>
    </cfRule>
  </conditionalFormatting>
  <conditionalFormatting sqref="AA216 AA223 AA230 AA237 AA48 AA55 AA62 AA76 AA83 AA90 AA104 AA111 AA118 AA125 AA132 AA146 AA153 AA160 AA167 AA174 AA181 AA41 AA97 AA139 AA188 AA195 AA202 AA209 AA20 AA27 AA34 AA69">
    <cfRule type="expression" priority="8" dxfId="0" stopIfTrue="1">
      <formula>AA18&lt;&gt;"против"</formula>
    </cfRule>
  </conditionalFormatting>
  <conditionalFormatting sqref="K44">
    <cfRule type="expression" priority="9" dxfId="294" stopIfTrue="1">
      <formula>$C$51=TRUE</formula>
    </cfRule>
  </conditionalFormatting>
  <conditionalFormatting sqref="N25:P26 M24:M25 D16 D22:D24 D30:D32 K18 K34:L34 D38:D40 D12:D13 G12:I13 G20:I21 G28:I29 G36:I37 J16:L17 J32:L33">
    <cfRule type="expression" priority="10" dxfId="287" stopIfTrue="1">
      <formula>COUNTIF($M$41:$P$44,D12)&gt;0</formula>
    </cfRule>
  </conditionalFormatting>
  <conditionalFormatting sqref="C32 C24 C16 C41">
    <cfRule type="expression" priority="11" dxfId="288" stopIfTrue="1">
      <formula>COUNTIF($C$12:$C$39,C16)&gt;1</formula>
    </cfRule>
  </conditionalFormatting>
  <conditionalFormatting sqref="D36:D37 D28:D29 D20:D21">
    <cfRule type="expression" priority="12" dxfId="287" stopIfTrue="1">
      <formula>COUNTIF($M$40:$P$41,D20)&gt;0</formula>
    </cfRule>
  </conditionalFormatting>
  <conditionalFormatting sqref="G14 G22 M26 G38 J18 J34 G30 G45">
    <cfRule type="cellIs" priority="13" dxfId="295" operator="notEqual" stopIfTrue="1">
      <formula>0</formula>
    </cfRule>
  </conditionalFormatting>
  <conditionalFormatting sqref="D14:D15">
    <cfRule type="expression" priority="14" dxfId="287" stopIfTrue="1">
      <formula>COUNTIF($M$59:$Q$66,D14)&gt;0</formula>
    </cfRule>
  </conditionalFormatting>
  <conditionalFormatting sqref="C12:C15 C20:C23 C28:C31 C36:C40">
    <cfRule type="expression" priority="15" dxfId="288" stopIfTrue="1">
      <formula>COUNTIF($C$12:$C$58,C12)&gt;1</formula>
    </cfRule>
  </conditionalFormatting>
  <conditionalFormatting sqref="AA39 AA46 AA214 AA221 AA228 AA235 AA95 AA88 AA81 AA74 AA60 AA53 AA137 AA130 AA123 AA116 AA109 AA102 AA179 AA172 AA165 AA158 AA151 AA144 AA186 AA193 AA200 AA207 AA32 AA18 AA25 AA67">
    <cfRule type="cellIs" priority="16" dxfId="0" operator="notEqual" stopIfTrue="1">
      <formula>"против"</formula>
    </cfRule>
  </conditionalFormatting>
  <printOptions horizontalCentered="1"/>
  <pageMargins left="0.17" right="0.1968503937007874" top="0.55" bottom="0.22" header="0" footer="0"/>
  <pageSetup fitToHeight="1" fitToWidth="1" horizontalDpi="600" verticalDpi="600" orientation="portrait" paperSize="9" scale="87" r:id="rId2"/>
  <legacyDrawing r:id="rId1"/>
</worksheet>
</file>

<file path=xl/worksheets/sheet22.xml><?xml version="1.0" encoding="utf-8"?>
<worksheet xmlns="http://schemas.openxmlformats.org/spreadsheetml/2006/main" xmlns:r="http://schemas.openxmlformats.org/officeDocument/2006/relationships">
  <sheetPr codeName="Лист22"/>
  <dimension ref="A1:D64"/>
  <sheetViews>
    <sheetView zoomScalePageLayoutView="0" workbookViewId="0" topLeftCell="A1">
      <selection activeCell="A1" sqref="A1"/>
    </sheetView>
  </sheetViews>
  <sheetFormatPr defaultColWidth="9.00390625" defaultRowHeight="12.75"/>
  <sheetData>
    <row r="1" spans="1:4" ht="12.75">
      <c r="A1" t="s">
        <v>109</v>
      </c>
      <c r="B1">
        <v>17</v>
      </c>
      <c r="C1" t="s">
        <v>93</v>
      </c>
      <c r="D1" t="s">
        <v>94</v>
      </c>
    </row>
    <row r="2" spans="1:4" ht="12.75">
      <c r="A2" t="s">
        <v>109</v>
      </c>
      <c r="B2">
        <v>18</v>
      </c>
      <c r="C2" t="s">
        <v>93</v>
      </c>
      <c r="D2" t="s">
        <v>95</v>
      </c>
    </row>
    <row r="3" spans="1:4" ht="12.75">
      <c r="A3" t="s">
        <v>109</v>
      </c>
      <c r="B3">
        <v>19</v>
      </c>
      <c r="C3" t="s">
        <v>93</v>
      </c>
      <c r="D3" t="s">
        <v>96</v>
      </c>
    </row>
    <row r="4" spans="1:4" ht="12.75">
      <c r="A4" t="s">
        <v>109</v>
      </c>
      <c r="B4">
        <v>20</v>
      </c>
      <c r="C4" t="s">
        <v>93</v>
      </c>
      <c r="D4" t="s">
        <v>97</v>
      </c>
    </row>
    <row r="5" spans="1:4" ht="12.75">
      <c r="A5" t="s">
        <v>109</v>
      </c>
      <c r="B5">
        <v>21</v>
      </c>
      <c r="C5" t="s">
        <v>93</v>
      </c>
      <c r="D5" t="s">
        <v>98</v>
      </c>
    </row>
    <row r="6" spans="1:4" ht="12.75">
      <c r="A6" t="s">
        <v>109</v>
      </c>
      <c r="B6">
        <v>22</v>
      </c>
      <c r="C6" t="s">
        <v>93</v>
      </c>
      <c r="D6" t="s">
        <v>99</v>
      </c>
    </row>
    <row r="7" spans="1:4" ht="12.75">
      <c r="A7" t="s">
        <v>109</v>
      </c>
      <c r="B7">
        <v>23</v>
      </c>
      <c r="C7" t="s">
        <v>93</v>
      </c>
      <c r="D7" t="s">
        <v>100</v>
      </c>
    </row>
    <row r="8" spans="1:4" ht="12.75">
      <c r="A8" t="s">
        <v>109</v>
      </c>
      <c r="B8">
        <v>24</v>
      </c>
      <c r="C8" t="s">
        <v>93</v>
      </c>
      <c r="D8" t="s">
        <v>101</v>
      </c>
    </row>
    <row r="9" spans="3:4" ht="12.75">
      <c r="C9" t="s">
        <v>102</v>
      </c>
      <c r="D9" t="s">
        <v>94</v>
      </c>
    </row>
    <row r="10" spans="3:4" ht="12.75">
      <c r="C10" t="s">
        <v>102</v>
      </c>
      <c r="D10" t="s">
        <v>95</v>
      </c>
    </row>
    <row r="11" spans="3:4" ht="12.75">
      <c r="C11" t="s">
        <v>102</v>
      </c>
      <c r="D11" t="s">
        <v>96</v>
      </c>
    </row>
    <row r="12" spans="3:4" ht="12.75">
      <c r="C12" t="s">
        <v>102</v>
      </c>
      <c r="D12" t="s">
        <v>97</v>
      </c>
    </row>
    <row r="13" spans="3:4" ht="12.75">
      <c r="C13" t="s">
        <v>102</v>
      </c>
      <c r="D13" t="s">
        <v>98</v>
      </c>
    </row>
    <row r="14" spans="3:4" ht="12.75">
      <c r="C14" t="s">
        <v>102</v>
      </c>
      <c r="D14" t="s">
        <v>99</v>
      </c>
    </row>
    <row r="15" spans="3:4" ht="12.75">
      <c r="C15" t="s">
        <v>102</v>
      </c>
      <c r="D15" t="s">
        <v>100</v>
      </c>
    </row>
    <row r="16" spans="3:4" ht="12.75">
      <c r="C16" t="s">
        <v>102</v>
      </c>
      <c r="D16" t="s">
        <v>101</v>
      </c>
    </row>
    <row r="17" spans="3:4" ht="12.75">
      <c r="C17" t="s">
        <v>103</v>
      </c>
      <c r="D17" t="s">
        <v>94</v>
      </c>
    </row>
    <row r="18" spans="3:4" ht="12.75">
      <c r="C18" t="s">
        <v>103</v>
      </c>
      <c r="D18" t="s">
        <v>95</v>
      </c>
    </row>
    <row r="19" spans="3:4" ht="12.75">
      <c r="C19" t="s">
        <v>103</v>
      </c>
      <c r="D19" t="s">
        <v>96</v>
      </c>
    </row>
    <row r="20" spans="3:4" ht="12.75">
      <c r="C20" t="s">
        <v>103</v>
      </c>
      <c r="D20" t="s">
        <v>97</v>
      </c>
    </row>
    <row r="21" spans="3:4" ht="12.75">
      <c r="C21" t="s">
        <v>103</v>
      </c>
      <c r="D21" t="s">
        <v>98</v>
      </c>
    </row>
    <row r="22" spans="3:4" ht="12.75">
      <c r="C22" t="s">
        <v>103</v>
      </c>
      <c r="D22" t="s">
        <v>99</v>
      </c>
    </row>
    <row r="23" spans="3:4" ht="12.75">
      <c r="C23" t="s">
        <v>103</v>
      </c>
      <c r="D23" t="s">
        <v>100</v>
      </c>
    </row>
    <row r="24" spans="3:4" ht="12.75">
      <c r="C24" t="s">
        <v>103</v>
      </c>
      <c r="D24" t="s">
        <v>101</v>
      </c>
    </row>
    <row r="25" spans="3:4" ht="12.75">
      <c r="C25" t="s">
        <v>104</v>
      </c>
      <c r="D25" t="s">
        <v>94</v>
      </c>
    </row>
    <row r="26" spans="3:4" ht="12.75">
      <c r="C26" t="s">
        <v>104</v>
      </c>
      <c r="D26" t="s">
        <v>95</v>
      </c>
    </row>
    <row r="27" spans="3:4" ht="12.75">
      <c r="C27" t="s">
        <v>104</v>
      </c>
      <c r="D27" t="s">
        <v>96</v>
      </c>
    </row>
    <row r="28" spans="3:4" ht="12.75">
      <c r="C28" t="s">
        <v>104</v>
      </c>
      <c r="D28" t="s">
        <v>97</v>
      </c>
    </row>
    <row r="29" spans="3:4" ht="12.75">
      <c r="C29" t="s">
        <v>104</v>
      </c>
      <c r="D29" t="s">
        <v>98</v>
      </c>
    </row>
    <row r="30" spans="3:4" ht="12.75">
      <c r="C30" t="s">
        <v>104</v>
      </c>
      <c r="D30" t="s">
        <v>99</v>
      </c>
    </row>
    <row r="31" spans="3:4" ht="12.75">
      <c r="C31" t="s">
        <v>104</v>
      </c>
      <c r="D31" t="s">
        <v>100</v>
      </c>
    </row>
    <row r="32" spans="3:4" ht="12.75">
      <c r="C32" t="s">
        <v>104</v>
      </c>
      <c r="D32" t="s">
        <v>101</v>
      </c>
    </row>
    <row r="33" spans="3:4" ht="12.75">
      <c r="C33" t="s">
        <v>105</v>
      </c>
      <c r="D33" t="s">
        <v>94</v>
      </c>
    </row>
    <row r="34" spans="3:4" ht="12.75">
      <c r="C34" t="s">
        <v>105</v>
      </c>
      <c r="D34" t="s">
        <v>95</v>
      </c>
    </row>
    <row r="35" spans="3:4" ht="12.75">
      <c r="C35" t="s">
        <v>105</v>
      </c>
      <c r="D35" t="s">
        <v>96</v>
      </c>
    </row>
    <row r="36" spans="3:4" ht="12.75">
      <c r="C36" t="s">
        <v>105</v>
      </c>
      <c r="D36" t="s">
        <v>97</v>
      </c>
    </row>
    <row r="37" spans="3:4" ht="12.75">
      <c r="C37" t="s">
        <v>105</v>
      </c>
      <c r="D37" t="s">
        <v>98</v>
      </c>
    </row>
    <row r="38" spans="3:4" ht="12.75">
      <c r="C38" t="s">
        <v>105</v>
      </c>
      <c r="D38" t="s">
        <v>99</v>
      </c>
    </row>
    <row r="39" spans="3:4" ht="12.75">
      <c r="C39" t="s">
        <v>105</v>
      </c>
      <c r="D39" t="s">
        <v>100</v>
      </c>
    </row>
    <row r="40" spans="3:4" ht="12.75">
      <c r="C40" t="s">
        <v>105</v>
      </c>
      <c r="D40" t="s">
        <v>101</v>
      </c>
    </row>
    <row r="41" spans="3:4" ht="12.75">
      <c r="C41" t="s">
        <v>106</v>
      </c>
      <c r="D41" t="s">
        <v>94</v>
      </c>
    </row>
    <row r="42" spans="3:4" ht="12.75">
      <c r="C42" t="s">
        <v>106</v>
      </c>
      <c r="D42" t="s">
        <v>95</v>
      </c>
    </row>
    <row r="43" spans="3:4" ht="12.75">
      <c r="C43" t="s">
        <v>106</v>
      </c>
      <c r="D43" t="s">
        <v>96</v>
      </c>
    </row>
    <row r="44" spans="3:4" ht="12.75">
      <c r="C44" t="s">
        <v>106</v>
      </c>
      <c r="D44" t="s">
        <v>97</v>
      </c>
    </row>
    <row r="45" spans="3:4" ht="12.75">
      <c r="C45" t="s">
        <v>106</v>
      </c>
      <c r="D45" t="s">
        <v>98</v>
      </c>
    </row>
    <row r="46" spans="3:4" ht="12.75">
      <c r="C46" t="s">
        <v>106</v>
      </c>
      <c r="D46" t="s">
        <v>99</v>
      </c>
    </row>
    <row r="47" spans="3:4" ht="12.75">
      <c r="C47" t="s">
        <v>106</v>
      </c>
      <c r="D47" t="s">
        <v>100</v>
      </c>
    </row>
    <row r="48" spans="3:4" ht="12.75">
      <c r="C48" t="s">
        <v>106</v>
      </c>
      <c r="D48" t="s">
        <v>101</v>
      </c>
    </row>
    <row r="49" spans="3:4" ht="12.75">
      <c r="C49" t="s">
        <v>107</v>
      </c>
      <c r="D49" t="s">
        <v>94</v>
      </c>
    </row>
    <row r="50" spans="3:4" ht="12.75">
      <c r="C50" t="s">
        <v>107</v>
      </c>
      <c r="D50" t="s">
        <v>95</v>
      </c>
    </row>
    <row r="51" spans="3:4" ht="12.75">
      <c r="C51" t="s">
        <v>107</v>
      </c>
      <c r="D51" t="s">
        <v>96</v>
      </c>
    </row>
    <row r="52" spans="3:4" ht="12.75">
      <c r="C52" t="s">
        <v>107</v>
      </c>
      <c r="D52" t="s">
        <v>97</v>
      </c>
    </row>
    <row r="53" spans="3:4" ht="12.75">
      <c r="C53" t="s">
        <v>107</v>
      </c>
      <c r="D53" t="s">
        <v>98</v>
      </c>
    </row>
    <row r="54" spans="3:4" ht="12.75">
      <c r="C54" t="s">
        <v>107</v>
      </c>
      <c r="D54" t="s">
        <v>99</v>
      </c>
    </row>
    <row r="55" spans="3:4" ht="12.75">
      <c r="C55" t="s">
        <v>107</v>
      </c>
      <c r="D55" t="s">
        <v>100</v>
      </c>
    </row>
    <row r="56" spans="3:4" ht="12.75">
      <c r="C56" t="s">
        <v>107</v>
      </c>
      <c r="D56" t="s">
        <v>101</v>
      </c>
    </row>
    <row r="57" spans="3:4" ht="12.75">
      <c r="C57" t="s">
        <v>108</v>
      </c>
      <c r="D57" t="s">
        <v>94</v>
      </c>
    </row>
    <row r="58" spans="3:4" ht="12.75">
      <c r="C58" t="s">
        <v>108</v>
      </c>
      <c r="D58" t="s">
        <v>95</v>
      </c>
    </row>
    <row r="59" spans="3:4" ht="12.75">
      <c r="C59" t="s">
        <v>108</v>
      </c>
      <c r="D59" t="s">
        <v>96</v>
      </c>
    </row>
    <row r="60" spans="3:4" ht="12.75">
      <c r="C60" t="s">
        <v>108</v>
      </c>
      <c r="D60" t="s">
        <v>97</v>
      </c>
    </row>
    <row r="61" spans="3:4" ht="12.75">
      <c r="C61" t="s">
        <v>108</v>
      </c>
      <c r="D61" t="s">
        <v>98</v>
      </c>
    </row>
    <row r="62" spans="3:4" ht="12.75">
      <c r="C62" t="s">
        <v>108</v>
      </c>
      <c r="D62" t="s">
        <v>99</v>
      </c>
    </row>
    <row r="63" spans="3:4" ht="12.75">
      <c r="C63" t="s">
        <v>108</v>
      </c>
      <c r="D63" t="s">
        <v>100</v>
      </c>
    </row>
    <row r="64" spans="3:4" ht="12.75">
      <c r="C64" t="s">
        <v>108</v>
      </c>
      <c r="D64" t="s">
        <v>101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A120" sqref="A120:IV131"/>
      <selection pane="topRight" activeCell="A120" sqref="A120:IV131"/>
      <selection pane="bottomLeft" activeCell="A120" sqref="A120:IV13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Судьи!I54</f>
        <v>6 марта (вторник)</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1:M1"/>
    <mergeCell ref="B2:M2"/>
    <mergeCell ref="B3:M3"/>
    <mergeCell ref="B5:M5"/>
    <mergeCell ref="B4:M4"/>
    <mergeCell ref="A50:A55"/>
    <mergeCell ref="A8:A13"/>
    <mergeCell ref="A15:A20"/>
    <mergeCell ref="A22:A27"/>
    <mergeCell ref="A29:A34"/>
    <mergeCell ref="A36:A41"/>
    <mergeCell ref="A43:A48"/>
    <mergeCell ref="A57:A62"/>
    <mergeCell ref="A64:A69"/>
    <mergeCell ref="A99:M99"/>
    <mergeCell ref="A85:A90"/>
    <mergeCell ref="A78:A83"/>
    <mergeCell ref="A71:A76"/>
    <mergeCell ref="B92:M92"/>
    <mergeCell ref="B93:M93"/>
    <mergeCell ref="B94:M94"/>
    <mergeCell ref="B95:M95"/>
  </mergeCells>
  <conditionalFormatting sqref="B47:M47 B54:M54 B40:M40 B82:M82 B26:M26 B33:M33 B61:M61 B68:M68 B75:M75 B19:M19 B12:M12 B89:M89">
    <cfRule type="expression" priority="1" dxfId="0" stopIfTrue="1">
      <formula>B11&lt;&gt;"против"</formula>
    </cfRule>
  </conditionalFormatting>
  <conditionalFormatting sqref="B80:M80 B24:M24 B31:M31 B38:M38 B45:M45 B52:M52 B59:M59 B66:M66 B73:M73 B17:M17 B10:M10 B87:M87">
    <cfRule type="expression" priority="2" dxfId="0" stopIfTrue="1">
      <formula>B11&lt;&gt;"против"</formula>
    </cfRule>
  </conditionalFormatting>
  <conditionalFormatting sqref="B79:M79 B23:M23 B30:M30 B37:M37 B44:M44 B51:M51 B58:M58 B65:M65 B72:M72 B9:H9 J9:M9 C16:M16 B86:M86">
    <cfRule type="expression" priority="3" dxfId="0" stopIfTrue="1">
      <formula>B11&lt;&gt;"против"</formula>
    </cfRule>
  </conditionalFormatting>
  <conditionalFormatting sqref="B83:M83 B27:M27 B34:M34 B41:M41 B48:M48 B55:M55 B62:M62 B69:M69 B76:M76 B13:H13 J13:M13 C20:M20 B90:M90">
    <cfRule type="expression" priority="4" dxfId="0" stopIfTrue="1">
      <formula>B11&lt;&gt;"против"</formula>
    </cfRule>
  </conditionalFormatting>
  <conditionalFormatting sqref="I9">
    <cfRule type="expression" priority="5" dxfId="0" stopIfTrue="1">
      <formula>B18&lt;&gt;"против"</formula>
    </cfRule>
  </conditionalFormatting>
  <conditionalFormatting sqref="I13">
    <cfRule type="expression" priority="6" dxfId="0" stopIfTrue="1">
      <formula>B18&lt;&gt;"против"</formula>
    </cfRule>
  </conditionalFormatting>
  <conditionalFormatting sqref="B53:M53 B46:M46 B39:M39 B32:M32 B25:M25 B81:M81 B88:M88 B74:M74 B67:M67 B60:M60 B18:M18 B11:M11">
    <cfRule type="cellIs" priority="7" dxfId="0" operator="notEqual" stopIfTrue="1">
      <formula>"против"</formula>
    </cfRule>
  </conditionalFormatting>
  <conditionalFormatting sqref="B16">
    <cfRule type="expression" priority="8" dxfId="0" stopIfTrue="1">
      <formula>#REF!&lt;&gt;"против"</formula>
    </cfRule>
  </conditionalFormatting>
  <conditionalFormatting sqref="B20">
    <cfRule type="expression" priority="9" dxfId="0" stopIfTrue="1">
      <formula>#REF!&lt;&gt;"против"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Судьи!J54</f>
        <v>7 марта (среда)</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94:M94"/>
    <mergeCell ref="B95:M95"/>
    <mergeCell ref="A22:A27"/>
    <mergeCell ref="A29:A34"/>
    <mergeCell ref="A36:A41"/>
    <mergeCell ref="A43:A48"/>
    <mergeCell ref="A99:M99"/>
    <mergeCell ref="A85:A90"/>
    <mergeCell ref="A78:A83"/>
    <mergeCell ref="A71:A76"/>
    <mergeCell ref="B92:M92"/>
    <mergeCell ref="B93:M93"/>
    <mergeCell ref="A57:A62"/>
    <mergeCell ref="A64:A69"/>
    <mergeCell ref="B1:M1"/>
    <mergeCell ref="B2:M2"/>
    <mergeCell ref="B3:M3"/>
    <mergeCell ref="B5:M5"/>
    <mergeCell ref="B4:M4"/>
    <mergeCell ref="A50:A55"/>
    <mergeCell ref="A8:A13"/>
    <mergeCell ref="A15:A20"/>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5.xml><?xml version="1.0" encoding="utf-8"?>
<worksheet xmlns="http://schemas.openxmlformats.org/spreadsheetml/2006/main" xmlns:r="http://schemas.openxmlformats.org/officeDocument/2006/relationships">
  <sheetPr codeName="Лист4">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Судьи!K54</f>
        <v>8 марта (четверг)</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1:M1"/>
    <mergeCell ref="B2:M2"/>
    <mergeCell ref="B3:M3"/>
    <mergeCell ref="B5:M5"/>
    <mergeCell ref="B4:M4"/>
    <mergeCell ref="A50:A55"/>
    <mergeCell ref="A8:A13"/>
    <mergeCell ref="A15:A20"/>
    <mergeCell ref="A22:A27"/>
    <mergeCell ref="A29:A34"/>
    <mergeCell ref="A36:A41"/>
    <mergeCell ref="A43:A48"/>
    <mergeCell ref="A57:A62"/>
    <mergeCell ref="A64:A69"/>
    <mergeCell ref="A99:M99"/>
    <mergeCell ref="A85:A90"/>
    <mergeCell ref="A78:A83"/>
    <mergeCell ref="A71:A76"/>
    <mergeCell ref="B92:M92"/>
    <mergeCell ref="B93:M93"/>
    <mergeCell ref="B94:M94"/>
    <mergeCell ref="B95:M95"/>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6.xml><?xml version="1.0" encoding="utf-8"?>
<worksheet xmlns="http://schemas.openxmlformats.org/spreadsheetml/2006/main" xmlns:r="http://schemas.openxmlformats.org/officeDocument/2006/relationships">
  <sheetPr codeName="Лист5">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Судьи!L54</f>
        <v>9 марта (пятница)</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94:M94"/>
    <mergeCell ref="B95:M95"/>
    <mergeCell ref="A22:A27"/>
    <mergeCell ref="A29:A34"/>
    <mergeCell ref="A36:A41"/>
    <mergeCell ref="A43:A48"/>
    <mergeCell ref="A99:M99"/>
    <mergeCell ref="A85:A90"/>
    <mergeCell ref="A78:A83"/>
    <mergeCell ref="A71:A76"/>
    <mergeCell ref="B92:M92"/>
    <mergeCell ref="B93:M93"/>
    <mergeCell ref="A57:A62"/>
    <mergeCell ref="A64:A69"/>
    <mergeCell ref="B1:M1"/>
    <mergeCell ref="B2:M2"/>
    <mergeCell ref="B3:M3"/>
    <mergeCell ref="B5:M5"/>
    <mergeCell ref="B4:M4"/>
    <mergeCell ref="A50:A55"/>
    <mergeCell ref="A8:A13"/>
    <mergeCell ref="A15:A20"/>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7.xml><?xml version="1.0" encoding="utf-8"?>
<worksheet xmlns="http://schemas.openxmlformats.org/spreadsheetml/2006/main" xmlns:r="http://schemas.openxmlformats.org/officeDocument/2006/relationships">
  <sheetPr codeName="Лист6">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Судьи!M54</f>
        <v>10 марта (суббота)</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1:M1"/>
    <mergeCell ref="B2:M2"/>
    <mergeCell ref="B3:M3"/>
    <mergeCell ref="B5:M5"/>
    <mergeCell ref="B4:M4"/>
    <mergeCell ref="A50:A55"/>
    <mergeCell ref="A8:A13"/>
    <mergeCell ref="A15:A20"/>
    <mergeCell ref="A22:A27"/>
    <mergeCell ref="A29:A34"/>
    <mergeCell ref="A36:A41"/>
    <mergeCell ref="A43:A48"/>
    <mergeCell ref="A57:A62"/>
    <mergeCell ref="A64:A69"/>
    <mergeCell ref="A99:M99"/>
    <mergeCell ref="A85:A90"/>
    <mergeCell ref="A78:A83"/>
    <mergeCell ref="A71:A76"/>
    <mergeCell ref="B92:M92"/>
    <mergeCell ref="B93:M93"/>
    <mergeCell ref="B94:M94"/>
    <mergeCell ref="B95:M95"/>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Судьи!N54</f>
        <v>11 марта (воскресенье)</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94:M94"/>
    <mergeCell ref="B95:M95"/>
    <mergeCell ref="A22:A27"/>
    <mergeCell ref="A29:A34"/>
    <mergeCell ref="A36:A41"/>
    <mergeCell ref="A43:A48"/>
    <mergeCell ref="A99:M99"/>
    <mergeCell ref="A85:A90"/>
    <mergeCell ref="A78:A83"/>
    <mergeCell ref="A71:A76"/>
    <mergeCell ref="B92:M92"/>
    <mergeCell ref="B93:M93"/>
    <mergeCell ref="A57:A62"/>
    <mergeCell ref="A64:A69"/>
    <mergeCell ref="B1:M1"/>
    <mergeCell ref="B2:M2"/>
    <mergeCell ref="B3:M3"/>
    <mergeCell ref="B5:M5"/>
    <mergeCell ref="B4:M4"/>
    <mergeCell ref="A50:A55"/>
    <mergeCell ref="A8:A13"/>
    <mergeCell ref="A15:A20"/>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131"/>
  <sheetViews>
    <sheetView showGridLines="0" showRowColHeaders="0" zoomScale="115" zoomScaleNormal="115" zoomScalePageLayoutView="0" workbookViewId="0" topLeftCell="A1">
      <pane xSplit="1" ySplit="7" topLeftCell="B8" activePane="bottomRight" state="frozen"/>
      <selection pane="topLeft" activeCell="M91" sqref="M91"/>
      <selection pane="topRight" activeCell="M91" sqref="M91"/>
      <selection pane="bottomLeft" activeCell="M91" sqref="M91"/>
      <selection pane="bottomRight" activeCell="B7" sqref="B7"/>
    </sheetView>
  </sheetViews>
  <sheetFormatPr defaultColWidth="9.00390625" defaultRowHeight="12.75"/>
  <cols>
    <col min="1" max="1" width="4.625" style="8" customWidth="1"/>
    <col min="2" max="9" width="14.25390625" style="8" customWidth="1"/>
    <col min="10" max="10" width="12.75390625" style="8" hidden="1" customWidth="1"/>
    <col min="11" max="11" width="11.625" style="8" hidden="1" customWidth="1"/>
    <col min="12" max="12" width="10.625" style="8" hidden="1" customWidth="1"/>
    <col min="13" max="13" width="9.75390625" style="8" hidden="1" customWidth="1"/>
    <col min="14" max="16384" width="9.125" style="8" customWidth="1"/>
  </cols>
  <sheetData>
    <row r="1" spans="1:13" s="13" customFormat="1" ht="12.75">
      <c r="A1" s="910"/>
      <c r="B1" s="988" t="s">
        <v>0</v>
      </c>
      <c r="C1" s="988"/>
      <c r="D1" s="988"/>
      <c r="E1" s="988"/>
      <c r="F1" s="988"/>
      <c r="G1" s="988"/>
      <c r="H1" s="988"/>
      <c r="I1" s="988"/>
      <c r="J1" s="988"/>
      <c r="K1" s="988"/>
      <c r="L1" s="988"/>
      <c r="M1" s="988"/>
    </row>
    <row r="2" spans="2:13" s="13" customFormat="1" ht="15">
      <c r="B2" s="989" t="str">
        <f>Судьи!A2</f>
        <v>Личное Первенство Московской области (закрытое, отборочный этап)</v>
      </c>
      <c r="C2" s="989"/>
      <c r="D2" s="989"/>
      <c r="E2" s="989"/>
      <c r="F2" s="989"/>
      <c r="G2" s="989"/>
      <c r="H2" s="989"/>
      <c r="I2" s="989"/>
      <c r="J2" s="989"/>
      <c r="K2" s="989"/>
      <c r="L2" s="989"/>
      <c r="M2" s="989"/>
    </row>
    <row r="3" spans="2:13" s="13" customFormat="1" ht="9.75" customHeight="1">
      <c r="B3" s="990" t="s">
        <v>1</v>
      </c>
      <c r="C3" s="990"/>
      <c r="D3" s="990"/>
      <c r="E3" s="990"/>
      <c r="F3" s="990"/>
      <c r="G3" s="990"/>
      <c r="H3" s="990"/>
      <c r="I3" s="990"/>
      <c r="J3" s="990"/>
      <c r="K3" s="990"/>
      <c r="L3" s="990"/>
      <c r="M3" s="990"/>
    </row>
    <row r="4" spans="2:13" s="13" customFormat="1" ht="22.5" customHeight="1">
      <c r="B4" s="992"/>
      <c r="C4" s="992"/>
      <c r="D4" s="992"/>
      <c r="E4" s="992"/>
      <c r="F4" s="992"/>
      <c r="G4" s="992"/>
      <c r="H4" s="992"/>
      <c r="I4" s="992"/>
      <c r="J4" s="992"/>
      <c r="K4" s="992"/>
      <c r="L4" s="992"/>
      <c r="M4" s="992"/>
    </row>
    <row r="5" spans="2:13" s="13" customFormat="1" ht="26.25">
      <c r="B5" s="991" t="str">
        <f>Судьи!O54</f>
        <v>12 марта (понедельник)</v>
      </c>
      <c r="C5" s="991"/>
      <c r="D5" s="991"/>
      <c r="E5" s="991"/>
      <c r="F5" s="991"/>
      <c r="G5" s="991"/>
      <c r="H5" s="991"/>
      <c r="I5" s="991"/>
      <c r="J5" s="991"/>
      <c r="K5" s="991"/>
      <c r="L5" s="991"/>
      <c r="M5" s="991"/>
    </row>
    <row r="6" spans="2:13" s="13" customFormat="1" ht="31.5" customHeight="1">
      <c r="B6" s="911"/>
      <c r="C6" s="911"/>
      <c r="D6" s="911"/>
      <c r="E6" s="911"/>
      <c r="F6" s="911"/>
      <c r="G6" s="911"/>
      <c r="H6" s="911"/>
      <c r="I6" s="911"/>
      <c r="J6" s="911"/>
      <c r="K6" s="911"/>
      <c r="L6" s="911"/>
      <c r="M6" s="911"/>
    </row>
    <row r="7" spans="1:13" ht="15" customHeight="1">
      <c r="A7" s="14">
        <v>1</v>
      </c>
      <c r="B7" s="130" t="s">
        <v>4</v>
      </c>
      <c r="C7" s="130" t="s">
        <v>5</v>
      </c>
      <c r="D7" s="130" t="s">
        <v>6</v>
      </c>
      <c r="E7" s="130" t="s">
        <v>7</v>
      </c>
      <c r="F7" s="130" t="s">
        <v>8</v>
      </c>
      <c r="G7" s="130" t="s">
        <v>25</v>
      </c>
      <c r="H7" s="130" t="s">
        <v>64</v>
      </c>
      <c r="I7" s="130" t="s">
        <v>65</v>
      </c>
      <c r="J7" s="130" t="s">
        <v>67</v>
      </c>
      <c r="K7" s="130" t="s">
        <v>68</v>
      </c>
      <c r="L7" s="130" t="s">
        <v>69</v>
      </c>
      <c r="M7" s="130" t="s">
        <v>70</v>
      </c>
    </row>
    <row r="8" spans="1:13" s="9" customFormat="1" ht="15" customHeight="1">
      <c r="A8" s="985" t="s">
        <v>12</v>
      </c>
      <c r="B8" s="128" t="s">
        <v>66</v>
      </c>
      <c r="C8" s="128" t="s">
        <v>66</v>
      </c>
      <c r="D8" s="128" t="s">
        <v>66</v>
      </c>
      <c r="E8" s="128" t="s">
        <v>66</v>
      </c>
      <c r="F8" s="128" t="s">
        <v>66</v>
      </c>
      <c r="G8" s="128" t="s">
        <v>66</v>
      </c>
      <c r="H8" s="128" t="s">
        <v>66</v>
      </c>
      <c r="I8" s="128" t="s">
        <v>66</v>
      </c>
      <c r="J8" s="128" t="s">
        <v>66</v>
      </c>
      <c r="K8" s="128" t="s">
        <v>66</v>
      </c>
      <c r="L8" s="128" t="s">
        <v>66</v>
      </c>
      <c r="M8" s="128" t="s">
        <v>66</v>
      </c>
    </row>
    <row r="9" spans="1:13" ht="18" customHeight="1">
      <c r="A9" s="986"/>
      <c r="B9" s="126"/>
      <c r="C9" s="126"/>
      <c r="D9" s="126"/>
      <c r="E9" s="126"/>
      <c r="F9" s="126"/>
      <c r="G9" s="126"/>
      <c r="H9" s="126"/>
      <c r="I9" s="126"/>
      <c r="J9" s="126"/>
      <c r="K9" s="126"/>
      <c r="L9" s="126"/>
      <c r="M9" s="126"/>
    </row>
    <row r="10" spans="1:13" ht="18" customHeight="1">
      <c r="A10" s="986"/>
      <c r="B10" s="129"/>
      <c r="C10" s="129"/>
      <c r="D10" s="129"/>
      <c r="E10" s="129"/>
      <c r="F10" s="129"/>
      <c r="G10" s="129"/>
      <c r="H10" s="129"/>
      <c r="I10" s="129"/>
      <c r="J10" s="129"/>
      <c r="K10" s="129"/>
      <c r="L10" s="129"/>
      <c r="M10" s="129"/>
    </row>
    <row r="11" spans="1:13" ht="15" customHeight="1">
      <c r="A11" s="986"/>
      <c r="B11" s="131" t="s">
        <v>2</v>
      </c>
      <c r="C11" s="131" t="s">
        <v>2</v>
      </c>
      <c r="D11" s="131" t="s">
        <v>2</v>
      </c>
      <c r="E11" s="131" t="s">
        <v>2</v>
      </c>
      <c r="F11" s="131" t="s">
        <v>2</v>
      </c>
      <c r="G11" s="131" t="s">
        <v>2</v>
      </c>
      <c r="H11" s="131" t="s">
        <v>2</v>
      </c>
      <c r="I11" s="131" t="s">
        <v>2</v>
      </c>
      <c r="J11" s="131" t="s">
        <v>2</v>
      </c>
      <c r="K11" s="131" t="s">
        <v>2</v>
      </c>
      <c r="L11" s="131" t="s">
        <v>2</v>
      </c>
      <c r="M11" s="131" t="s">
        <v>2</v>
      </c>
    </row>
    <row r="12" spans="1:13" ht="18" customHeight="1">
      <c r="A12" s="986"/>
      <c r="B12" s="125"/>
      <c r="C12" s="125"/>
      <c r="D12" s="125"/>
      <c r="E12" s="125"/>
      <c r="F12" s="125"/>
      <c r="G12" s="125"/>
      <c r="H12" s="125"/>
      <c r="I12" s="125"/>
      <c r="J12" s="125"/>
      <c r="K12" s="125"/>
      <c r="L12" s="125"/>
      <c r="M12" s="125"/>
    </row>
    <row r="13" spans="1:13" ht="18" customHeight="1">
      <c r="A13" s="987"/>
      <c r="B13" s="127"/>
      <c r="C13" s="127"/>
      <c r="D13" s="127"/>
      <c r="E13" s="127"/>
      <c r="F13" s="127"/>
      <c r="G13" s="127"/>
      <c r="H13" s="127"/>
      <c r="I13" s="127"/>
      <c r="J13" s="127"/>
      <c r="K13" s="127"/>
      <c r="L13" s="127"/>
      <c r="M13" s="127"/>
    </row>
    <row r="14" spans="1:13" ht="15" customHeight="1" hidden="1">
      <c r="A14" s="10"/>
      <c r="B14" s="132"/>
      <c r="C14" s="132"/>
      <c r="D14" s="132"/>
      <c r="E14" s="132"/>
      <c r="F14" s="132"/>
      <c r="G14" s="132"/>
      <c r="H14" s="132"/>
      <c r="I14" s="132"/>
      <c r="J14" s="132"/>
      <c r="K14" s="132"/>
      <c r="L14" s="132"/>
      <c r="M14" s="132"/>
    </row>
    <row r="15" spans="1:13" s="9" customFormat="1" ht="15" customHeight="1">
      <c r="A15" s="985" t="s">
        <v>13</v>
      </c>
      <c r="B15" s="128" t="s">
        <v>3</v>
      </c>
      <c r="C15" s="128" t="s">
        <v>3</v>
      </c>
      <c r="D15" s="128" t="s">
        <v>3</v>
      </c>
      <c r="E15" s="128" t="s">
        <v>3</v>
      </c>
      <c r="F15" s="128" t="s">
        <v>3</v>
      </c>
      <c r="G15" s="128" t="s">
        <v>3</v>
      </c>
      <c r="H15" s="128" t="s">
        <v>3</v>
      </c>
      <c r="I15" s="128" t="s">
        <v>3</v>
      </c>
      <c r="J15" s="128" t="s">
        <v>3</v>
      </c>
      <c r="K15" s="128" t="s">
        <v>3</v>
      </c>
      <c r="L15" s="128" t="s">
        <v>3</v>
      </c>
      <c r="M15" s="128" t="s">
        <v>3</v>
      </c>
    </row>
    <row r="16" spans="1:13" ht="18" customHeight="1">
      <c r="A16" s="986"/>
      <c r="B16" s="126"/>
      <c r="C16" s="126"/>
      <c r="D16" s="126"/>
      <c r="E16" s="126"/>
      <c r="F16" s="126"/>
      <c r="G16" s="126"/>
      <c r="H16" s="126"/>
      <c r="I16" s="126"/>
      <c r="J16" s="126"/>
      <c r="K16" s="126"/>
      <c r="L16" s="126"/>
      <c r="M16" s="126"/>
    </row>
    <row r="17" spans="1:13" ht="18" customHeight="1">
      <c r="A17" s="986"/>
      <c r="B17" s="129"/>
      <c r="C17" s="129"/>
      <c r="D17" s="129"/>
      <c r="E17" s="129"/>
      <c r="F17" s="129"/>
      <c r="G17" s="129"/>
      <c r="H17" s="129"/>
      <c r="I17" s="129"/>
      <c r="J17" s="129"/>
      <c r="K17" s="129"/>
      <c r="L17" s="129"/>
      <c r="M17" s="129"/>
    </row>
    <row r="18" spans="1:13" ht="15" customHeight="1">
      <c r="A18" s="986"/>
      <c r="B18" s="131" t="s">
        <v>2</v>
      </c>
      <c r="C18" s="131" t="s">
        <v>2</v>
      </c>
      <c r="D18" s="131" t="s">
        <v>2</v>
      </c>
      <c r="E18" s="131" t="s">
        <v>2</v>
      </c>
      <c r="F18" s="131" t="s">
        <v>2</v>
      </c>
      <c r="G18" s="131" t="s">
        <v>2</v>
      </c>
      <c r="H18" s="131" t="s">
        <v>2</v>
      </c>
      <c r="I18" s="131" t="s">
        <v>2</v>
      </c>
      <c r="J18" s="131" t="s">
        <v>2</v>
      </c>
      <c r="K18" s="131" t="s">
        <v>2</v>
      </c>
      <c r="L18" s="131" t="s">
        <v>2</v>
      </c>
      <c r="M18" s="131" t="s">
        <v>2</v>
      </c>
    </row>
    <row r="19" spans="1:13" ht="18" customHeight="1">
      <c r="A19" s="986"/>
      <c r="B19" s="125"/>
      <c r="C19" s="125"/>
      <c r="D19" s="125"/>
      <c r="E19" s="125"/>
      <c r="F19" s="125"/>
      <c r="G19" s="125"/>
      <c r="H19" s="125"/>
      <c r="I19" s="125"/>
      <c r="J19" s="125"/>
      <c r="K19" s="125"/>
      <c r="L19" s="125"/>
      <c r="M19" s="125"/>
    </row>
    <row r="20" spans="1:13" ht="18" customHeight="1">
      <c r="A20" s="987"/>
      <c r="B20" s="127"/>
      <c r="C20" s="127"/>
      <c r="D20" s="127"/>
      <c r="E20" s="127"/>
      <c r="F20" s="127"/>
      <c r="G20" s="127"/>
      <c r="H20" s="127"/>
      <c r="I20" s="127"/>
      <c r="J20" s="127"/>
      <c r="K20" s="127"/>
      <c r="L20" s="127"/>
      <c r="M20" s="127"/>
    </row>
    <row r="21" spans="1:13" ht="15" customHeight="1" hidden="1">
      <c r="A21" s="10"/>
      <c r="B21" s="132"/>
      <c r="C21" s="132"/>
      <c r="D21" s="132"/>
      <c r="E21" s="132"/>
      <c r="F21" s="132"/>
      <c r="G21" s="132"/>
      <c r="H21" s="132"/>
      <c r="I21" s="132"/>
      <c r="J21" s="132"/>
      <c r="K21" s="132"/>
      <c r="L21" s="132"/>
      <c r="M21" s="132"/>
    </row>
    <row r="22" spans="1:13" s="9" customFormat="1" ht="15" customHeight="1">
      <c r="A22" s="985" t="s">
        <v>14</v>
      </c>
      <c r="B22" s="128" t="s">
        <v>3</v>
      </c>
      <c r="C22" s="128" t="s">
        <v>3</v>
      </c>
      <c r="D22" s="128" t="s">
        <v>3</v>
      </c>
      <c r="E22" s="128" t="s">
        <v>3</v>
      </c>
      <c r="F22" s="128" t="s">
        <v>3</v>
      </c>
      <c r="G22" s="128" t="s">
        <v>3</v>
      </c>
      <c r="H22" s="128" t="s">
        <v>3</v>
      </c>
      <c r="I22" s="128" t="s">
        <v>3</v>
      </c>
      <c r="J22" s="128" t="s">
        <v>3</v>
      </c>
      <c r="K22" s="128" t="s">
        <v>3</v>
      </c>
      <c r="L22" s="128" t="s">
        <v>3</v>
      </c>
      <c r="M22" s="128" t="s">
        <v>3</v>
      </c>
    </row>
    <row r="23" spans="1:13" ht="18" customHeight="1">
      <c r="A23" s="986"/>
      <c r="B23" s="126"/>
      <c r="C23" s="126"/>
      <c r="D23" s="126"/>
      <c r="E23" s="126"/>
      <c r="F23" s="126"/>
      <c r="G23" s="126"/>
      <c r="H23" s="126"/>
      <c r="I23" s="126"/>
      <c r="J23" s="126"/>
      <c r="K23" s="126"/>
      <c r="L23" s="126"/>
      <c r="M23" s="126"/>
    </row>
    <row r="24" spans="1:13" ht="18" customHeight="1">
      <c r="A24" s="986"/>
      <c r="B24" s="129"/>
      <c r="C24" s="129"/>
      <c r="D24" s="129"/>
      <c r="E24" s="129"/>
      <c r="F24" s="129"/>
      <c r="G24" s="129"/>
      <c r="H24" s="129"/>
      <c r="I24" s="129"/>
      <c r="J24" s="129"/>
      <c r="K24" s="129"/>
      <c r="L24" s="129"/>
      <c r="M24" s="129"/>
    </row>
    <row r="25" spans="1:13" ht="15" customHeight="1">
      <c r="A25" s="986"/>
      <c r="B25" s="131" t="s">
        <v>2</v>
      </c>
      <c r="C25" s="131" t="s">
        <v>2</v>
      </c>
      <c r="D25" s="131" t="s">
        <v>2</v>
      </c>
      <c r="E25" s="131" t="s">
        <v>2</v>
      </c>
      <c r="F25" s="131" t="s">
        <v>2</v>
      </c>
      <c r="G25" s="131" t="s">
        <v>2</v>
      </c>
      <c r="H25" s="131" t="s">
        <v>2</v>
      </c>
      <c r="I25" s="131" t="s">
        <v>2</v>
      </c>
      <c r="J25" s="131" t="s">
        <v>2</v>
      </c>
      <c r="K25" s="131" t="s">
        <v>2</v>
      </c>
      <c r="L25" s="131" t="s">
        <v>2</v>
      </c>
      <c r="M25" s="131" t="s">
        <v>2</v>
      </c>
    </row>
    <row r="26" spans="1:13" ht="18" customHeight="1">
      <c r="A26" s="986"/>
      <c r="B26" s="125"/>
      <c r="C26" s="125"/>
      <c r="D26" s="125"/>
      <c r="E26" s="125"/>
      <c r="F26" s="125"/>
      <c r="G26" s="125"/>
      <c r="H26" s="125"/>
      <c r="I26" s="125"/>
      <c r="J26" s="125"/>
      <c r="K26" s="125"/>
      <c r="L26" s="125"/>
      <c r="M26" s="125"/>
    </row>
    <row r="27" spans="1:13" ht="18" customHeight="1">
      <c r="A27" s="987"/>
      <c r="B27" s="127"/>
      <c r="C27" s="127"/>
      <c r="D27" s="127"/>
      <c r="E27" s="127"/>
      <c r="F27" s="127"/>
      <c r="G27" s="127"/>
      <c r="H27" s="127"/>
      <c r="I27" s="127"/>
      <c r="J27" s="127"/>
      <c r="K27" s="127"/>
      <c r="L27" s="127"/>
      <c r="M27" s="127"/>
    </row>
    <row r="28" spans="1:13" ht="15" customHeight="1" hidden="1">
      <c r="A28" s="10"/>
      <c r="B28" s="132"/>
      <c r="C28" s="132"/>
      <c r="D28" s="132"/>
      <c r="E28" s="132"/>
      <c r="F28" s="132"/>
      <c r="G28" s="132"/>
      <c r="H28" s="132"/>
      <c r="I28" s="132"/>
      <c r="J28" s="132"/>
      <c r="K28" s="132"/>
      <c r="L28" s="132"/>
      <c r="M28" s="132"/>
    </row>
    <row r="29" spans="1:13" s="9" customFormat="1" ht="15" customHeight="1">
      <c r="A29" s="985" t="s">
        <v>15</v>
      </c>
      <c r="B29" s="128" t="s">
        <v>3</v>
      </c>
      <c r="C29" s="128" t="s">
        <v>3</v>
      </c>
      <c r="D29" s="128" t="s">
        <v>3</v>
      </c>
      <c r="E29" s="128" t="s">
        <v>3</v>
      </c>
      <c r="F29" s="128" t="s">
        <v>3</v>
      </c>
      <c r="G29" s="128" t="s">
        <v>3</v>
      </c>
      <c r="H29" s="128" t="s">
        <v>3</v>
      </c>
      <c r="I29" s="128" t="s">
        <v>3</v>
      </c>
      <c r="J29" s="128" t="s">
        <v>3</v>
      </c>
      <c r="K29" s="128" t="s">
        <v>3</v>
      </c>
      <c r="L29" s="128" t="s">
        <v>3</v>
      </c>
      <c r="M29" s="128" t="s">
        <v>3</v>
      </c>
    </row>
    <row r="30" spans="1:13" ht="18" customHeight="1">
      <c r="A30" s="986"/>
      <c r="B30" s="126"/>
      <c r="C30" s="126"/>
      <c r="D30" s="126"/>
      <c r="E30" s="126"/>
      <c r="F30" s="126"/>
      <c r="G30" s="126"/>
      <c r="H30" s="126"/>
      <c r="I30" s="126"/>
      <c r="J30" s="126"/>
      <c r="K30" s="126"/>
      <c r="L30" s="126"/>
      <c r="M30" s="126"/>
    </row>
    <row r="31" spans="1:13" ht="18" customHeight="1">
      <c r="A31" s="986"/>
      <c r="B31" s="129"/>
      <c r="C31" s="129"/>
      <c r="D31" s="129"/>
      <c r="E31" s="129"/>
      <c r="F31" s="129"/>
      <c r="G31" s="129"/>
      <c r="H31" s="129"/>
      <c r="I31" s="129"/>
      <c r="J31" s="129"/>
      <c r="K31" s="129"/>
      <c r="L31" s="129"/>
      <c r="M31" s="129"/>
    </row>
    <row r="32" spans="1:13" ht="15" customHeight="1">
      <c r="A32" s="986"/>
      <c r="B32" s="131" t="s">
        <v>2</v>
      </c>
      <c r="C32" s="131" t="s">
        <v>2</v>
      </c>
      <c r="D32" s="131" t="s">
        <v>2</v>
      </c>
      <c r="E32" s="131" t="s">
        <v>2</v>
      </c>
      <c r="F32" s="131" t="s">
        <v>2</v>
      </c>
      <c r="G32" s="131" t="s">
        <v>2</v>
      </c>
      <c r="H32" s="131" t="s">
        <v>2</v>
      </c>
      <c r="I32" s="131" t="s">
        <v>2</v>
      </c>
      <c r="J32" s="131" t="s">
        <v>2</v>
      </c>
      <c r="K32" s="131" t="s">
        <v>2</v>
      </c>
      <c r="L32" s="131" t="s">
        <v>2</v>
      </c>
      <c r="M32" s="131" t="s">
        <v>2</v>
      </c>
    </row>
    <row r="33" spans="1:13" ht="18" customHeight="1">
      <c r="A33" s="986"/>
      <c r="B33" s="125"/>
      <c r="C33" s="125"/>
      <c r="D33" s="125"/>
      <c r="E33" s="125"/>
      <c r="F33" s="125"/>
      <c r="G33" s="125"/>
      <c r="H33" s="125"/>
      <c r="I33" s="125"/>
      <c r="J33" s="125"/>
      <c r="K33" s="125"/>
      <c r="L33" s="125"/>
      <c r="M33" s="125"/>
    </row>
    <row r="34" spans="1:13" ht="18" customHeight="1">
      <c r="A34" s="987"/>
      <c r="B34" s="127"/>
      <c r="C34" s="127"/>
      <c r="D34" s="127"/>
      <c r="E34" s="127"/>
      <c r="F34" s="127"/>
      <c r="G34" s="127"/>
      <c r="H34" s="127"/>
      <c r="I34" s="127"/>
      <c r="J34" s="127"/>
      <c r="K34" s="127"/>
      <c r="L34" s="127"/>
      <c r="M34" s="127"/>
    </row>
    <row r="35" spans="1:13" ht="15" customHeight="1" hidden="1">
      <c r="A35" s="10"/>
      <c r="B35" s="132"/>
      <c r="C35" s="132"/>
      <c r="D35" s="132"/>
      <c r="E35" s="132"/>
      <c r="F35" s="132"/>
      <c r="G35" s="132"/>
      <c r="H35" s="132"/>
      <c r="I35" s="132"/>
      <c r="J35" s="132"/>
      <c r="K35" s="132"/>
      <c r="L35" s="132"/>
      <c r="M35" s="132"/>
    </row>
    <row r="36" spans="1:13" s="9" customFormat="1" ht="15" customHeight="1">
      <c r="A36" s="985" t="s">
        <v>16</v>
      </c>
      <c r="B36" s="128" t="s">
        <v>3</v>
      </c>
      <c r="C36" s="128" t="s">
        <v>3</v>
      </c>
      <c r="D36" s="128" t="s">
        <v>3</v>
      </c>
      <c r="E36" s="128" t="s">
        <v>3</v>
      </c>
      <c r="F36" s="128" t="s">
        <v>3</v>
      </c>
      <c r="G36" s="128" t="s">
        <v>3</v>
      </c>
      <c r="H36" s="128" t="s">
        <v>3</v>
      </c>
      <c r="I36" s="128" t="s">
        <v>3</v>
      </c>
      <c r="J36" s="128" t="s">
        <v>3</v>
      </c>
      <c r="K36" s="128" t="s">
        <v>3</v>
      </c>
      <c r="L36" s="128" t="s">
        <v>3</v>
      </c>
      <c r="M36" s="128" t="s">
        <v>3</v>
      </c>
    </row>
    <row r="37" spans="1:13" ht="18" customHeight="1">
      <c r="A37" s="986"/>
      <c r="B37" s="126"/>
      <c r="C37" s="126"/>
      <c r="D37" s="126"/>
      <c r="E37" s="126"/>
      <c r="F37" s="126"/>
      <c r="G37" s="126"/>
      <c r="H37" s="126"/>
      <c r="I37" s="126"/>
      <c r="J37" s="126"/>
      <c r="K37" s="126"/>
      <c r="L37" s="126"/>
      <c r="M37" s="126"/>
    </row>
    <row r="38" spans="1:13" ht="18" customHeight="1">
      <c r="A38" s="986"/>
      <c r="B38" s="129"/>
      <c r="C38" s="129"/>
      <c r="D38" s="129"/>
      <c r="E38" s="129"/>
      <c r="F38" s="129"/>
      <c r="G38" s="129"/>
      <c r="H38" s="129"/>
      <c r="I38" s="129"/>
      <c r="J38" s="129"/>
      <c r="K38" s="129"/>
      <c r="L38" s="129"/>
      <c r="M38" s="129"/>
    </row>
    <row r="39" spans="1:13" ht="15" customHeight="1">
      <c r="A39" s="986"/>
      <c r="B39" s="131" t="s">
        <v>2</v>
      </c>
      <c r="C39" s="131" t="s">
        <v>2</v>
      </c>
      <c r="D39" s="131" t="s">
        <v>2</v>
      </c>
      <c r="E39" s="131" t="s">
        <v>2</v>
      </c>
      <c r="F39" s="131" t="s">
        <v>2</v>
      </c>
      <c r="G39" s="131" t="s">
        <v>2</v>
      </c>
      <c r="H39" s="131" t="s">
        <v>2</v>
      </c>
      <c r="I39" s="131" t="s">
        <v>2</v>
      </c>
      <c r="J39" s="131" t="s">
        <v>2</v>
      </c>
      <c r="K39" s="131" t="s">
        <v>2</v>
      </c>
      <c r="L39" s="131" t="s">
        <v>2</v>
      </c>
      <c r="M39" s="131" t="s">
        <v>2</v>
      </c>
    </row>
    <row r="40" spans="1:13" ht="18" customHeight="1">
      <c r="A40" s="986"/>
      <c r="B40" s="125"/>
      <c r="C40" s="125"/>
      <c r="D40" s="125"/>
      <c r="E40" s="125"/>
      <c r="F40" s="125"/>
      <c r="G40" s="125"/>
      <c r="H40" s="125"/>
      <c r="I40" s="125"/>
      <c r="J40" s="125"/>
      <c r="K40" s="125"/>
      <c r="L40" s="125"/>
      <c r="M40" s="125"/>
    </row>
    <row r="41" spans="1:13" ht="18" customHeight="1">
      <c r="A41" s="987"/>
      <c r="B41" s="127"/>
      <c r="C41" s="127"/>
      <c r="D41" s="127"/>
      <c r="E41" s="127"/>
      <c r="F41" s="127"/>
      <c r="G41" s="127"/>
      <c r="H41" s="127"/>
      <c r="I41" s="127"/>
      <c r="J41" s="127"/>
      <c r="K41" s="127"/>
      <c r="L41" s="127"/>
      <c r="M41" s="127"/>
    </row>
    <row r="42" spans="1:13" ht="15" customHeight="1" hidden="1">
      <c r="A42" s="10"/>
      <c r="B42" s="132"/>
      <c r="C42" s="132"/>
      <c r="D42" s="132"/>
      <c r="E42" s="132"/>
      <c r="F42" s="132"/>
      <c r="G42" s="132"/>
      <c r="H42" s="132"/>
      <c r="I42" s="132"/>
      <c r="J42" s="132"/>
      <c r="K42" s="132"/>
      <c r="L42" s="132"/>
      <c r="M42" s="132"/>
    </row>
    <row r="43" spans="1:13" s="9" customFormat="1" ht="15" customHeight="1">
      <c r="A43" s="985" t="s">
        <v>17</v>
      </c>
      <c r="B43" s="128" t="s">
        <v>3</v>
      </c>
      <c r="C43" s="128" t="s">
        <v>3</v>
      </c>
      <c r="D43" s="128" t="s">
        <v>3</v>
      </c>
      <c r="E43" s="128" t="s">
        <v>3</v>
      </c>
      <c r="F43" s="128" t="s">
        <v>3</v>
      </c>
      <c r="G43" s="128" t="s">
        <v>3</v>
      </c>
      <c r="H43" s="128" t="s">
        <v>3</v>
      </c>
      <c r="I43" s="128" t="s">
        <v>3</v>
      </c>
      <c r="J43" s="128" t="s">
        <v>3</v>
      </c>
      <c r="K43" s="128" t="s">
        <v>3</v>
      </c>
      <c r="L43" s="128" t="s">
        <v>3</v>
      </c>
      <c r="M43" s="128" t="s">
        <v>3</v>
      </c>
    </row>
    <row r="44" spans="1:13" ht="18" customHeight="1">
      <c r="A44" s="986"/>
      <c r="B44" s="126"/>
      <c r="C44" s="126"/>
      <c r="D44" s="126"/>
      <c r="E44" s="126"/>
      <c r="F44" s="126"/>
      <c r="G44" s="126"/>
      <c r="H44" s="126"/>
      <c r="I44" s="126"/>
      <c r="J44" s="126"/>
      <c r="K44" s="126"/>
      <c r="L44" s="126"/>
      <c r="M44" s="126"/>
    </row>
    <row r="45" spans="1:13" ht="18" customHeight="1">
      <c r="A45" s="986"/>
      <c r="B45" s="129"/>
      <c r="C45" s="129"/>
      <c r="D45" s="129"/>
      <c r="E45" s="129"/>
      <c r="F45" s="129"/>
      <c r="G45" s="129"/>
      <c r="H45" s="129"/>
      <c r="I45" s="129"/>
      <c r="J45" s="129"/>
      <c r="K45" s="129"/>
      <c r="L45" s="129"/>
      <c r="M45" s="129"/>
    </row>
    <row r="46" spans="1:13" ht="15" customHeight="1">
      <c r="A46" s="986"/>
      <c r="B46" s="131" t="s">
        <v>2</v>
      </c>
      <c r="C46" s="131" t="s">
        <v>2</v>
      </c>
      <c r="D46" s="131" t="s">
        <v>2</v>
      </c>
      <c r="E46" s="131" t="s">
        <v>2</v>
      </c>
      <c r="F46" s="131" t="s">
        <v>2</v>
      </c>
      <c r="G46" s="131" t="s">
        <v>2</v>
      </c>
      <c r="H46" s="131" t="s">
        <v>2</v>
      </c>
      <c r="I46" s="131" t="s">
        <v>2</v>
      </c>
      <c r="J46" s="131" t="s">
        <v>2</v>
      </c>
      <c r="K46" s="131" t="s">
        <v>2</v>
      </c>
      <c r="L46" s="131" t="s">
        <v>2</v>
      </c>
      <c r="M46" s="131" t="s">
        <v>2</v>
      </c>
    </row>
    <row r="47" spans="1:13" ht="18" customHeight="1">
      <c r="A47" s="986"/>
      <c r="B47" s="125"/>
      <c r="C47" s="125"/>
      <c r="D47" s="125"/>
      <c r="E47" s="125"/>
      <c r="F47" s="125"/>
      <c r="G47" s="125"/>
      <c r="H47" s="125"/>
      <c r="I47" s="125"/>
      <c r="J47" s="125"/>
      <c r="K47" s="125"/>
      <c r="L47" s="125"/>
      <c r="M47" s="125"/>
    </row>
    <row r="48" spans="1:13" ht="18" customHeight="1">
      <c r="A48" s="987"/>
      <c r="B48" s="127"/>
      <c r="C48" s="127"/>
      <c r="D48" s="127"/>
      <c r="E48" s="127"/>
      <c r="F48" s="127"/>
      <c r="G48" s="127"/>
      <c r="H48" s="127"/>
      <c r="I48" s="127"/>
      <c r="J48" s="127"/>
      <c r="K48" s="127"/>
      <c r="L48" s="127"/>
      <c r="M48" s="127"/>
    </row>
    <row r="49" spans="1:13" ht="15" customHeight="1" hidden="1">
      <c r="A49" s="10"/>
      <c r="B49" s="132"/>
      <c r="C49" s="132"/>
      <c r="D49" s="132"/>
      <c r="E49" s="132"/>
      <c r="F49" s="132"/>
      <c r="G49" s="132"/>
      <c r="H49" s="132"/>
      <c r="I49" s="132"/>
      <c r="J49" s="132"/>
      <c r="K49" s="132"/>
      <c r="L49" s="132"/>
      <c r="M49" s="132"/>
    </row>
    <row r="50" spans="1:13" s="9" customFormat="1" ht="15" customHeight="1">
      <c r="A50" s="985" t="s">
        <v>18</v>
      </c>
      <c r="B50" s="128" t="s">
        <v>3</v>
      </c>
      <c r="C50" s="128" t="s">
        <v>3</v>
      </c>
      <c r="D50" s="128" t="s">
        <v>3</v>
      </c>
      <c r="E50" s="128" t="s">
        <v>3</v>
      </c>
      <c r="F50" s="128" t="s">
        <v>3</v>
      </c>
      <c r="G50" s="128" t="s">
        <v>3</v>
      </c>
      <c r="H50" s="128" t="s">
        <v>3</v>
      </c>
      <c r="I50" s="128" t="s">
        <v>3</v>
      </c>
      <c r="J50" s="128" t="s">
        <v>3</v>
      </c>
      <c r="K50" s="128" t="s">
        <v>3</v>
      </c>
      <c r="L50" s="128" t="s">
        <v>3</v>
      </c>
      <c r="M50" s="128" t="s">
        <v>3</v>
      </c>
    </row>
    <row r="51" spans="1:13" ht="18" customHeight="1">
      <c r="A51" s="986"/>
      <c r="B51" s="126"/>
      <c r="C51" s="126"/>
      <c r="D51" s="126"/>
      <c r="E51" s="126"/>
      <c r="F51" s="126"/>
      <c r="G51" s="126"/>
      <c r="H51" s="126"/>
      <c r="I51" s="126"/>
      <c r="J51" s="126"/>
      <c r="K51" s="126"/>
      <c r="L51" s="126"/>
      <c r="M51" s="126"/>
    </row>
    <row r="52" spans="1:13" ht="18" customHeight="1">
      <c r="A52" s="986"/>
      <c r="B52" s="129"/>
      <c r="C52" s="129"/>
      <c r="D52" s="129"/>
      <c r="E52" s="129"/>
      <c r="F52" s="129"/>
      <c r="G52" s="129"/>
      <c r="H52" s="129"/>
      <c r="I52" s="129"/>
      <c r="J52" s="129"/>
      <c r="K52" s="129"/>
      <c r="L52" s="129"/>
      <c r="M52" s="129"/>
    </row>
    <row r="53" spans="1:13" ht="15" customHeight="1">
      <c r="A53" s="986"/>
      <c r="B53" s="131" t="s">
        <v>2</v>
      </c>
      <c r="C53" s="131" t="s">
        <v>2</v>
      </c>
      <c r="D53" s="131" t="s">
        <v>2</v>
      </c>
      <c r="E53" s="131" t="s">
        <v>2</v>
      </c>
      <c r="F53" s="131" t="s">
        <v>2</v>
      </c>
      <c r="G53" s="131" t="s">
        <v>2</v>
      </c>
      <c r="H53" s="131" t="s">
        <v>2</v>
      </c>
      <c r="I53" s="131" t="s">
        <v>2</v>
      </c>
      <c r="J53" s="131" t="s">
        <v>2</v>
      </c>
      <c r="K53" s="131" t="s">
        <v>2</v>
      </c>
      <c r="L53" s="131" t="s">
        <v>2</v>
      </c>
      <c r="M53" s="131" t="s">
        <v>2</v>
      </c>
    </row>
    <row r="54" spans="1:13" ht="18" customHeight="1">
      <c r="A54" s="986"/>
      <c r="B54" s="125"/>
      <c r="C54" s="125"/>
      <c r="D54" s="125"/>
      <c r="E54" s="125"/>
      <c r="F54" s="125"/>
      <c r="G54" s="125"/>
      <c r="H54" s="125"/>
      <c r="I54" s="125"/>
      <c r="J54" s="125"/>
      <c r="K54" s="125"/>
      <c r="L54" s="125"/>
      <c r="M54" s="125"/>
    </row>
    <row r="55" spans="1:13" ht="18" customHeight="1">
      <c r="A55" s="987"/>
      <c r="B55" s="127"/>
      <c r="C55" s="127"/>
      <c r="D55" s="127"/>
      <c r="E55" s="127"/>
      <c r="F55" s="127"/>
      <c r="G55" s="127"/>
      <c r="H55" s="127"/>
      <c r="I55" s="127"/>
      <c r="J55" s="127"/>
      <c r="K55" s="127"/>
      <c r="L55" s="127"/>
      <c r="M55" s="127"/>
    </row>
    <row r="56" spans="1:13" ht="15" customHeight="1" hidden="1">
      <c r="A56" s="10"/>
      <c r="B56" s="132"/>
      <c r="C56" s="132"/>
      <c r="D56" s="132"/>
      <c r="E56" s="132"/>
      <c r="F56" s="132"/>
      <c r="G56" s="132"/>
      <c r="H56" s="132"/>
      <c r="I56" s="132"/>
      <c r="J56" s="132"/>
      <c r="K56" s="132"/>
      <c r="L56" s="132"/>
      <c r="M56" s="132"/>
    </row>
    <row r="57" spans="1:13" s="9" customFormat="1" ht="15" customHeight="1">
      <c r="A57" s="985" t="s">
        <v>21</v>
      </c>
      <c r="B57" s="128" t="s">
        <v>3</v>
      </c>
      <c r="C57" s="128" t="s">
        <v>3</v>
      </c>
      <c r="D57" s="128" t="s">
        <v>3</v>
      </c>
      <c r="E57" s="128" t="s">
        <v>3</v>
      </c>
      <c r="F57" s="128" t="s">
        <v>3</v>
      </c>
      <c r="G57" s="128" t="s">
        <v>3</v>
      </c>
      <c r="H57" s="128" t="s">
        <v>3</v>
      </c>
      <c r="I57" s="128" t="s">
        <v>3</v>
      </c>
      <c r="J57" s="128" t="s">
        <v>3</v>
      </c>
      <c r="K57" s="128" t="s">
        <v>3</v>
      </c>
      <c r="L57" s="128" t="s">
        <v>3</v>
      </c>
      <c r="M57" s="128" t="s">
        <v>3</v>
      </c>
    </row>
    <row r="58" spans="1:13" ht="18" customHeight="1">
      <c r="A58" s="986"/>
      <c r="B58" s="126"/>
      <c r="C58" s="126"/>
      <c r="D58" s="126"/>
      <c r="E58" s="126"/>
      <c r="F58" s="126"/>
      <c r="G58" s="126"/>
      <c r="H58" s="126"/>
      <c r="I58" s="126"/>
      <c r="J58" s="126"/>
      <c r="K58" s="126"/>
      <c r="L58" s="126"/>
      <c r="M58" s="126"/>
    </row>
    <row r="59" spans="1:13" ht="18" customHeight="1">
      <c r="A59" s="986"/>
      <c r="B59" s="129"/>
      <c r="C59" s="129"/>
      <c r="D59" s="129"/>
      <c r="E59" s="129"/>
      <c r="F59" s="129"/>
      <c r="G59" s="129"/>
      <c r="H59" s="129"/>
      <c r="I59" s="129"/>
      <c r="J59" s="129"/>
      <c r="K59" s="129"/>
      <c r="L59" s="129"/>
      <c r="M59" s="129"/>
    </row>
    <row r="60" spans="1:13" ht="15" customHeight="1">
      <c r="A60" s="986"/>
      <c r="B60" s="131" t="s">
        <v>2</v>
      </c>
      <c r="C60" s="131" t="s">
        <v>2</v>
      </c>
      <c r="D60" s="131" t="s">
        <v>2</v>
      </c>
      <c r="E60" s="131" t="s">
        <v>2</v>
      </c>
      <c r="F60" s="131" t="s">
        <v>2</v>
      </c>
      <c r="G60" s="131" t="s">
        <v>2</v>
      </c>
      <c r="H60" s="131" t="s">
        <v>2</v>
      </c>
      <c r="I60" s="131" t="s">
        <v>2</v>
      </c>
      <c r="J60" s="131" t="s">
        <v>2</v>
      </c>
      <c r="K60" s="131" t="s">
        <v>2</v>
      </c>
      <c r="L60" s="131" t="s">
        <v>2</v>
      </c>
      <c r="M60" s="131" t="s">
        <v>2</v>
      </c>
    </row>
    <row r="61" spans="1:13" ht="18" customHeight="1">
      <c r="A61" s="986"/>
      <c r="B61" s="125"/>
      <c r="C61" s="125"/>
      <c r="D61" s="125"/>
      <c r="E61" s="125"/>
      <c r="F61" s="125"/>
      <c r="G61" s="125"/>
      <c r="H61" s="125"/>
      <c r="I61" s="125"/>
      <c r="J61" s="125"/>
      <c r="K61" s="125"/>
      <c r="L61" s="125"/>
      <c r="M61" s="125"/>
    </row>
    <row r="62" spans="1:16" ht="18" customHeight="1">
      <c r="A62" s="987"/>
      <c r="B62" s="127"/>
      <c r="C62" s="127"/>
      <c r="D62" s="127"/>
      <c r="E62" s="127"/>
      <c r="F62" s="127"/>
      <c r="G62" s="127"/>
      <c r="H62" s="127"/>
      <c r="I62" s="127"/>
      <c r="J62" s="127"/>
      <c r="K62" s="127"/>
      <c r="L62" s="127"/>
      <c r="M62" s="127"/>
      <c r="P62" s="11"/>
    </row>
    <row r="63" spans="1:13" ht="15" customHeight="1" hidden="1">
      <c r="A63" s="10"/>
      <c r="B63" s="132"/>
      <c r="C63" s="132"/>
      <c r="D63" s="132"/>
      <c r="E63" s="132"/>
      <c r="F63" s="132"/>
      <c r="G63" s="132"/>
      <c r="H63" s="132"/>
      <c r="I63" s="132"/>
      <c r="J63" s="132"/>
      <c r="K63" s="132"/>
      <c r="L63" s="132"/>
      <c r="M63" s="132"/>
    </row>
    <row r="64" spans="1:13" s="9" customFormat="1" ht="15" customHeight="1" hidden="1">
      <c r="A64" s="985" t="s">
        <v>26</v>
      </c>
      <c r="B64" s="128" t="s">
        <v>3</v>
      </c>
      <c r="C64" s="128" t="s">
        <v>3</v>
      </c>
      <c r="D64" s="128" t="s">
        <v>3</v>
      </c>
      <c r="E64" s="128" t="s">
        <v>3</v>
      </c>
      <c r="F64" s="128" t="s">
        <v>3</v>
      </c>
      <c r="G64" s="128" t="s">
        <v>3</v>
      </c>
      <c r="H64" s="128" t="s">
        <v>3</v>
      </c>
      <c r="I64" s="128" t="s">
        <v>3</v>
      </c>
      <c r="J64" s="128" t="s">
        <v>3</v>
      </c>
      <c r="K64" s="128" t="s">
        <v>3</v>
      </c>
      <c r="L64" s="128" t="s">
        <v>3</v>
      </c>
      <c r="M64" s="128" t="s">
        <v>3</v>
      </c>
    </row>
    <row r="65" spans="1:13" ht="18" customHeight="1" hidden="1">
      <c r="A65" s="986"/>
      <c r="B65" s="126"/>
      <c r="C65" s="126"/>
      <c r="D65" s="126"/>
      <c r="E65" s="126"/>
      <c r="F65" s="126"/>
      <c r="G65" s="126"/>
      <c r="H65" s="126"/>
      <c r="I65" s="126"/>
      <c r="J65" s="126"/>
      <c r="K65" s="126"/>
      <c r="L65" s="126"/>
      <c r="M65" s="126"/>
    </row>
    <row r="66" spans="1:13" ht="18" customHeight="1" hidden="1">
      <c r="A66" s="986"/>
      <c r="B66" s="129"/>
      <c r="C66" s="129"/>
      <c r="D66" s="129"/>
      <c r="E66" s="129"/>
      <c r="F66" s="129"/>
      <c r="G66" s="129"/>
      <c r="H66" s="129"/>
      <c r="I66" s="129"/>
      <c r="J66" s="129"/>
      <c r="K66" s="129"/>
      <c r="L66" s="129"/>
      <c r="M66" s="129"/>
    </row>
    <row r="67" spans="1:13" ht="15" customHeight="1" hidden="1">
      <c r="A67" s="986"/>
      <c r="B67" s="131" t="s">
        <v>2</v>
      </c>
      <c r="C67" s="131" t="s">
        <v>2</v>
      </c>
      <c r="D67" s="131" t="s">
        <v>2</v>
      </c>
      <c r="E67" s="131" t="s">
        <v>2</v>
      </c>
      <c r="F67" s="131" t="s">
        <v>2</v>
      </c>
      <c r="G67" s="131" t="s">
        <v>2</v>
      </c>
      <c r="H67" s="131" t="s">
        <v>2</v>
      </c>
      <c r="I67" s="131" t="s">
        <v>2</v>
      </c>
      <c r="J67" s="131" t="s">
        <v>2</v>
      </c>
      <c r="K67" s="131" t="s">
        <v>2</v>
      </c>
      <c r="L67" s="131" t="s">
        <v>2</v>
      </c>
      <c r="M67" s="131" t="s">
        <v>2</v>
      </c>
    </row>
    <row r="68" spans="1:13" ht="18" customHeight="1" hidden="1">
      <c r="A68" s="986"/>
      <c r="B68" s="125"/>
      <c r="C68" s="125"/>
      <c r="D68" s="125"/>
      <c r="E68" s="125"/>
      <c r="F68" s="125"/>
      <c r="G68" s="125"/>
      <c r="H68" s="125"/>
      <c r="I68" s="125"/>
      <c r="J68" s="125"/>
      <c r="K68" s="125"/>
      <c r="L68" s="125"/>
      <c r="M68" s="125"/>
    </row>
    <row r="69" spans="1:13" ht="18" customHeight="1" hidden="1">
      <c r="A69" s="987"/>
      <c r="B69" s="127"/>
      <c r="C69" s="127"/>
      <c r="D69" s="127"/>
      <c r="E69" s="127"/>
      <c r="F69" s="127"/>
      <c r="G69" s="127"/>
      <c r="H69" s="127"/>
      <c r="I69" s="127"/>
      <c r="J69" s="127"/>
      <c r="K69" s="127"/>
      <c r="L69" s="127"/>
      <c r="M69" s="127"/>
    </row>
    <row r="70" spans="1:13" ht="15" customHeight="1" hidden="1">
      <c r="A70" s="10"/>
      <c r="B70" s="132"/>
      <c r="C70" s="132"/>
      <c r="D70" s="132"/>
      <c r="E70" s="132"/>
      <c r="F70" s="132"/>
      <c r="G70" s="132"/>
      <c r="H70" s="132"/>
      <c r="I70" s="132"/>
      <c r="J70" s="132"/>
      <c r="K70" s="132"/>
      <c r="L70" s="132"/>
      <c r="M70" s="132"/>
    </row>
    <row r="71" spans="1:13" s="9" customFormat="1" ht="15" customHeight="1" hidden="1">
      <c r="A71" s="985" t="s">
        <v>27</v>
      </c>
      <c r="B71" s="128" t="s">
        <v>3</v>
      </c>
      <c r="C71" s="128" t="s">
        <v>3</v>
      </c>
      <c r="D71" s="128" t="s">
        <v>3</v>
      </c>
      <c r="E71" s="128" t="s">
        <v>3</v>
      </c>
      <c r="F71" s="128" t="s">
        <v>3</v>
      </c>
      <c r="G71" s="128" t="s">
        <v>3</v>
      </c>
      <c r="H71" s="128" t="s">
        <v>3</v>
      </c>
      <c r="I71" s="128" t="s">
        <v>3</v>
      </c>
      <c r="J71" s="128" t="s">
        <v>3</v>
      </c>
      <c r="K71" s="128" t="s">
        <v>3</v>
      </c>
      <c r="L71" s="128" t="s">
        <v>3</v>
      </c>
      <c r="M71" s="128" t="s">
        <v>3</v>
      </c>
    </row>
    <row r="72" spans="1:13" ht="18" customHeight="1" hidden="1">
      <c r="A72" s="986"/>
      <c r="B72" s="126"/>
      <c r="C72" s="126"/>
      <c r="D72" s="126"/>
      <c r="E72" s="126"/>
      <c r="F72" s="126"/>
      <c r="G72" s="126"/>
      <c r="H72" s="126"/>
      <c r="I72" s="126"/>
      <c r="J72" s="126"/>
      <c r="K72" s="126"/>
      <c r="L72" s="126"/>
      <c r="M72" s="126"/>
    </row>
    <row r="73" spans="1:13" ht="18" customHeight="1" hidden="1">
      <c r="A73" s="986"/>
      <c r="B73" s="129"/>
      <c r="C73" s="129"/>
      <c r="D73" s="129"/>
      <c r="E73" s="129"/>
      <c r="F73" s="129"/>
      <c r="G73" s="129"/>
      <c r="H73" s="129"/>
      <c r="I73" s="129"/>
      <c r="J73" s="129"/>
      <c r="K73" s="129"/>
      <c r="L73" s="129"/>
      <c r="M73" s="129"/>
    </row>
    <row r="74" spans="1:13" ht="15" customHeight="1" hidden="1">
      <c r="A74" s="986"/>
      <c r="B74" s="131" t="s">
        <v>2</v>
      </c>
      <c r="C74" s="131" t="s">
        <v>2</v>
      </c>
      <c r="D74" s="131" t="s">
        <v>2</v>
      </c>
      <c r="E74" s="131" t="s">
        <v>2</v>
      </c>
      <c r="F74" s="131" t="s">
        <v>2</v>
      </c>
      <c r="G74" s="131" t="s">
        <v>2</v>
      </c>
      <c r="H74" s="131" t="s">
        <v>2</v>
      </c>
      <c r="I74" s="131" t="s">
        <v>2</v>
      </c>
      <c r="J74" s="131" t="s">
        <v>2</v>
      </c>
      <c r="K74" s="131" t="s">
        <v>2</v>
      </c>
      <c r="L74" s="131" t="s">
        <v>2</v>
      </c>
      <c r="M74" s="131" t="s">
        <v>2</v>
      </c>
    </row>
    <row r="75" spans="1:13" ht="18" customHeight="1" hidden="1">
      <c r="A75" s="986"/>
      <c r="B75" s="125"/>
      <c r="C75" s="125"/>
      <c r="D75" s="125"/>
      <c r="E75" s="125"/>
      <c r="F75" s="125"/>
      <c r="G75" s="125"/>
      <c r="H75" s="125"/>
      <c r="I75" s="125"/>
      <c r="J75" s="125"/>
      <c r="K75" s="125"/>
      <c r="L75" s="125"/>
      <c r="M75" s="125"/>
    </row>
    <row r="76" spans="1:13" ht="18" customHeight="1" hidden="1">
      <c r="A76" s="987"/>
      <c r="B76" s="127"/>
      <c r="C76" s="127"/>
      <c r="D76" s="127"/>
      <c r="E76" s="127"/>
      <c r="F76" s="127"/>
      <c r="G76" s="127"/>
      <c r="H76" s="127"/>
      <c r="I76" s="127"/>
      <c r="J76" s="127"/>
      <c r="K76" s="127"/>
      <c r="L76" s="127"/>
      <c r="M76" s="127"/>
    </row>
    <row r="77" spans="1:13" ht="15" customHeight="1" hidden="1">
      <c r="A77" s="10"/>
      <c r="B77" s="132"/>
      <c r="C77" s="132"/>
      <c r="D77" s="132"/>
      <c r="E77" s="132"/>
      <c r="F77" s="132"/>
      <c r="G77" s="132"/>
      <c r="H77" s="132"/>
      <c r="I77" s="132"/>
      <c r="J77" s="132"/>
      <c r="K77" s="132"/>
      <c r="L77" s="132"/>
      <c r="M77" s="132"/>
    </row>
    <row r="78" spans="1:13" s="9" customFormat="1" ht="15" customHeight="1" hidden="1">
      <c r="A78" s="985" t="s">
        <v>28</v>
      </c>
      <c r="B78" s="128" t="s">
        <v>3</v>
      </c>
      <c r="C78" s="128" t="s">
        <v>3</v>
      </c>
      <c r="D78" s="128" t="s">
        <v>3</v>
      </c>
      <c r="E78" s="128" t="s">
        <v>3</v>
      </c>
      <c r="F78" s="128" t="s">
        <v>3</v>
      </c>
      <c r="G78" s="128" t="s">
        <v>3</v>
      </c>
      <c r="H78" s="128" t="s">
        <v>3</v>
      </c>
      <c r="I78" s="128" t="s">
        <v>3</v>
      </c>
      <c r="J78" s="128" t="s">
        <v>3</v>
      </c>
      <c r="K78" s="128" t="s">
        <v>3</v>
      </c>
      <c r="L78" s="128" t="s">
        <v>3</v>
      </c>
      <c r="M78" s="128" t="s">
        <v>3</v>
      </c>
    </row>
    <row r="79" spans="1:13" ht="18" customHeight="1" hidden="1">
      <c r="A79" s="986"/>
      <c r="B79" s="126"/>
      <c r="C79" s="126"/>
      <c r="D79" s="126"/>
      <c r="E79" s="126"/>
      <c r="F79" s="126"/>
      <c r="G79" s="126"/>
      <c r="H79" s="126"/>
      <c r="I79" s="126"/>
      <c r="J79" s="126"/>
      <c r="K79" s="126"/>
      <c r="L79" s="126"/>
      <c r="M79" s="126"/>
    </row>
    <row r="80" spans="1:13" ht="18" customHeight="1" hidden="1">
      <c r="A80" s="986"/>
      <c r="B80" s="129"/>
      <c r="C80" s="129"/>
      <c r="D80" s="129"/>
      <c r="E80" s="129"/>
      <c r="F80" s="129"/>
      <c r="G80" s="129"/>
      <c r="H80" s="129"/>
      <c r="I80" s="129"/>
      <c r="J80" s="129"/>
      <c r="K80" s="129"/>
      <c r="L80" s="129"/>
      <c r="M80" s="129"/>
    </row>
    <row r="81" spans="1:13" ht="15" customHeight="1" hidden="1">
      <c r="A81" s="986"/>
      <c r="B81" s="131" t="s">
        <v>2</v>
      </c>
      <c r="C81" s="131" t="s">
        <v>2</v>
      </c>
      <c r="D81" s="131" t="s">
        <v>2</v>
      </c>
      <c r="E81" s="131" t="s">
        <v>2</v>
      </c>
      <c r="F81" s="131" t="s">
        <v>2</v>
      </c>
      <c r="G81" s="131" t="s">
        <v>2</v>
      </c>
      <c r="H81" s="131" t="s">
        <v>2</v>
      </c>
      <c r="I81" s="131" t="s">
        <v>2</v>
      </c>
      <c r="J81" s="131" t="s">
        <v>2</v>
      </c>
      <c r="K81" s="131" t="s">
        <v>2</v>
      </c>
      <c r="L81" s="131" t="s">
        <v>2</v>
      </c>
      <c r="M81" s="131" t="s">
        <v>2</v>
      </c>
    </row>
    <row r="82" spans="1:13" ht="18" customHeight="1" hidden="1">
      <c r="A82" s="986"/>
      <c r="B82" s="125"/>
      <c r="C82" s="125"/>
      <c r="D82" s="125"/>
      <c r="E82" s="125"/>
      <c r="F82" s="125"/>
      <c r="G82" s="125"/>
      <c r="H82" s="125"/>
      <c r="I82" s="125"/>
      <c r="J82" s="125"/>
      <c r="K82" s="125"/>
      <c r="L82" s="125"/>
      <c r="M82" s="125"/>
    </row>
    <row r="83" spans="1:16" ht="18" customHeight="1" hidden="1">
      <c r="A83" s="987"/>
      <c r="B83" s="127"/>
      <c r="C83" s="127"/>
      <c r="D83" s="127"/>
      <c r="E83" s="127"/>
      <c r="F83" s="127"/>
      <c r="G83" s="127"/>
      <c r="H83" s="127"/>
      <c r="I83" s="127"/>
      <c r="J83" s="127"/>
      <c r="K83" s="127"/>
      <c r="L83" s="127"/>
      <c r="M83" s="127"/>
      <c r="P83" s="11"/>
    </row>
    <row r="84" spans="1:13" ht="15" customHeight="1" hidden="1">
      <c r="A84" s="10"/>
      <c r="B84" s="132"/>
      <c r="C84" s="132"/>
      <c r="D84" s="132"/>
      <c r="E84" s="132"/>
      <c r="F84" s="132"/>
      <c r="G84" s="132"/>
      <c r="H84" s="132"/>
      <c r="I84" s="132"/>
      <c r="J84" s="132"/>
      <c r="K84" s="132"/>
      <c r="L84" s="132"/>
      <c r="M84" s="132"/>
    </row>
    <row r="85" spans="1:13" s="9" customFormat="1" ht="15" customHeight="1" hidden="1">
      <c r="A85" s="985" t="s">
        <v>29</v>
      </c>
      <c r="B85" s="128" t="s">
        <v>3</v>
      </c>
      <c r="C85" s="128" t="s">
        <v>3</v>
      </c>
      <c r="D85" s="128" t="s">
        <v>3</v>
      </c>
      <c r="E85" s="128" t="s">
        <v>3</v>
      </c>
      <c r="F85" s="128" t="s">
        <v>3</v>
      </c>
      <c r="G85" s="128" t="s">
        <v>3</v>
      </c>
      <c r="H85" s="128" t="s">
        <v>3</v>
      </c>
      <c r="I85" s="128" t="s">
        <v>3</v>
      </c>
      <c r="J85" s="128" t="s">
        <v>3</v>
      </c>
      <c r="K85" s="128" t="s">
        <v>3</v>
      </c>
      <c r="L85" s="128" t="s">
        <v>3</v>
      </c>
      <c r="M85" s="128" t="s">
        <v>3</v>
      </c>
    </row>
    <row r="86" spans="1:13" ht="18" customHeight="1" hidden="1">
      <c r="A86" s="986"/>
      <c r="B86" s="126"/>
      <c r="C86" s="126"/>
      <c r="D86" s="126"/>
      <c r="E86" s="126"/>
      <c r="F86" s="126"/>
      <c r="G86" s="126"/>
      <c r="H86" s="126"/>
      <c r="I86" s="126"/>
      <c r="J86" s="126"/>
      <c r="K86" s="126"/>
      <c r="L86" s="126"/>
      <c r="M86" s="126"/>
    </row>
    <row r="87" spans="1:13" ht="18" customHeight="1" hidden="1">
      <c r="A87" s="986"/>
      <c r="B87" s="129"/>
      <c r="C87" s="129"/>
      <c r="D87" s="129"/>
      <c r="E87" s="129"/>
      <c r="F87" s="129"/>
      <c r="G87" s="129"/>
      <c r="H87" s="129"/>
      <c r="I87" s="129"/>
      <c r="J87" s="129"/>
      <c r="K87" s="129"/>
      <c r="L87" s="129"/>
      <c r="M87" s="129"/>
    </row>
    <row r="88" spans="1:13" ht="15" customHeight="1" hidden="1">
      <c r="A88" s="986"/>
      <c r="B88" s="131" t="s">
        <v>2</v>
      </c>
      <c r="C88" s="131" t="s">
        <v>2</v>
      </c>
      <c r="D88" s="131" t="s">
        <v>2</v>
      </c>
      <c r="E88" s="131" t="s">
        <v>2</v>
      </c>
      <c r="F88" s="131" t="s">
        <v>2</v>
      </c>
      <c r="G88" s="131" t="s">
        <v>2</v>
      </c>
      <c r="H88" s="131" t="s">
        <v>2</v>
      </c>
      <c r="I88" s="131" t="s">
        <v>2</v>
      </c>
      <c r="J88" s="131" t="s">
        <v>2</v>
      </c>
      <c r="K88" s="131" t="s">
        <v>2</v>
      </c>
      <c r="L88" s="131" t="s">
        <v>2</v>
      </c>
      <c r="M88" s="131" t="s">
        <v>2</v>
      </c>
    </row>
    <row r="89" spans="1:13" ht="18" customHeight="1" hidden="1">
      <c r="A89" s="986"/>
      <c r="B89" s="125"/>
      <c r="C89" s="125"/>
      <c r="D89" s="125"/>
      <c r="E89" s="125"/>
      <c r="F89" s="125"/>
      <c r="G89" s="125"/>
      <c r="H89" s="125"/>
      <c r="I89" s="125"/>
      <c r="J89" s="125"/>
      <c r="K89" s="125"/>
      <c r="L89" s="125"/>
      <c r="M89" s="125"/>
    </row>
    <row r="90" spans="1:13" ht="18" customHeight="1" hidden="1">
      <c r="A90" s="987"/>
      <c r="B90" s="127"/>
      <c r="C90" s="127"/>
      <c r="D90" s="127"/>
      <c r="E90" s="127"/>
      <c r="F90" s="127"/>
      <c r="G90" s="127"/>
      <c r="H90" s="127"/>
      <c r="I90" s="127"/>
      <c r="J90" s="127"/>
      <c r="K90" s="127"/>
      <c r="L90" s="127"/>
      <c r="M90" s="127"/>
    </row>
    <row r="91" spans="1:13" ht="15" customHeight="1" hidden="1">
      <c r="A91" s="10"/>
      <c r="B91" s="132"/>
      <c r="C91" s="121"/>
      <c r="D91" s="121"/>
      <c r="E91" s="121"/>
      <c r="F91" s="121"/>
      <c r="G91" s="121"/>
      <c r="H91" s="121"/>
      <c r="I91" s="121"/>
      <c r="J91" s="121"/>
      <c r="K91" s="121"/>
      <c r="L91" s="121"/>
      <c r="M91" s="132"/>
    </row>
    <row r="92" spans="2:13" ht="12.75" customHeight="1">
      <c r="B92" s="997" t="s">
        <v>24</v>
      </c>
      <c r="C92" s="997"/>
      <c r="D92" s="997"/>
      <c r="E92" s="997"/>
      <c r="F92" s="997"/>
      <c r="G92" s="997"/>
      <c r="H92" s="997"/>
      <c r="I92" s="997"/>
      <c r="J92" s="997"/>
      <c r="K92" s="997"/>
      <c r="L92" s="997"/>
      <c r="M92" s="997"/>
    </row>
    <row r="93" spans="2:13" ht="12.75" customHeight="1">
      <c r="B93" s="998"/>
      <c r="C93" s="998"/>
      <c r="D93" s="998"/>
      <c r="E93" s="998"/>
      <c r="F93" s="998"/>
      <c r="G93" s="998"/>
      <c r="H93" s="998"/>
      <c r="I93" s="998"/>
      <c r="J93" s="998"/>
      <c r="K93" s="998"/>
      <c r="L93" s="998"/>
      <c r="M93" s="998"/>
    </row>
    <row r="94" spans="2:13" s="12" customFormat="1" ht="12.75" customHeight="1">
      <c r="B94" s="998"/>
      <c r="C94" s="998"/>
      <c r="D94" s="998"/>
      <c r="E94" s="998"/>
      <c r="F94" s="998"/>
      <c r="G94" s="998"/>
      <c r="H94" s="998"/>
      <c r="I94" s="998"/>
      <c r="J94" s="998"/>
      <c r="K94" s="998"/>
      <c r="L94" s="998"/>
      <c r="M94" s="998"/>
    </row>
    <row r="95" spans="2:13" ht="15">
      <c r="B95" s="998"/>
      <c r="C95" s="998"/>
      <c r="D95" s="998"/>
      <c r="E95" s="998"/>
      <c r="F95" s="998"/>
      <c r="G95" s="998"/>
      <c r="H95" s="998"/>
      <c r="I95" s="998"/>
      <c r="J95" s="998"/>
      <c r="K95" s="998"/>
      <c r="L95" s="998"/>
      <c r="M95" s="998"/>
    </row>
    <row r="96" ht="12.75" hidden="1"/>
    <row r="97" ht="12.75" hidden="1"/>
    <row r="98" ht="12.75" hidden="1"/>
    <row r="99" spans="1:13" ht="15">
      <c r="A99" s="996" t="str">
        <f>CONCATENATE(Судьи!B32,REPT("_",15),Судьи!B33)</f>
        <v>Главный судья_______________Черепкеева Е.Ю.</v>
      </c>
      <c r="B99" s="996"/>
      <c r="C99" s="996"/>
      <c r="D99" s="996"/>
      <c r="E99" s="996"/>
      <c r="F99" s="996"/>
      <c r="G99" s="996"/>
      <c r="H99" s="996"/>
      <c r="I99" s="996"/>
      <c r="J99" s="996"/>
      <c r="K99" s="996"/>
      <c r="L99" s="996"/>
      <c r="M99" s="996"/>
    </row>
    <row r="104" spans="1:13" ht="12.75" hidden="1">
      <c r="A104" s="13">
        <v>8</v>
      </c>
      <c r="B104" s="13">
        <v>13.5</v>
      </c>
      <c r="C104" s="13">
        <v>13.5</v>
      </c>
      <c r="D104" s="13">
        <v>13.5</v>
      </c>
      <c r="E104" s="13">
        <v>13.5</v>
      </c>
      <c r="F104" s="13">
        <v>13.5</v>
      </c>
      <c r="G104" s="13">
        <v>13.5</v>
      </c>
      <c r="H104" s="13">
        <v>13.5</v>
      </c>
      <c r="I104" s="13">
        <v>13.5</v>
      </c>
      <c r="J104" s="13">
        <v>0</v>
      </c>
      <c r="K104" s="13">
        <v>0</v>
      </c>
      <c r="L104" s="13">
        <v>0</v>
      </c>
      <c r="M104" s="13">
        <v>0</v>
      </c>
    </row>
    <row r="120" spans="2:13" s="136" customFormat="1" ht="12.75" hidden="1">
      <c r="B120" s="515">
        <f>IF(B14="","",B14)</f>
      </c>
      <c r="C120" s="515">
        <f aca="true" t="shared" si="0" ref="C120:M120">IF(C14="","",C14)</f>
      </c>
      <c r="D120" s="515">
        <f t="shared" si="0"/>
      </c>
      <c r="E120" s="515">
        <f t="shared" si="0"/>
      </c>
      <c r="F120" s="515">
        <f t="shared" si="0"/>
      </c>
      <c r="G120" s="515">
        <f t="shared" si="0"/>
      </c>
      <c r="H120" s="515">
        <f t="shared" si="0"/>
      </c>
      <c r="I120" s="515">
        <f t="shared" si="0"/>
      </c>
      <c r="J120" s="515">
        <f t="shared" si="0"/>
      </c>
      <c r="K120" s="515">
        <f t="shared" si="0"/>
      </c>
      <c r="L120" s="515">
        <f t="shared" si="0"/>
      </c>
      <c r="M120" s="515">
        <f t="shared" si="0"/>
      </c>
    </row>
    <row r="121" spans="2:13" s="136" customFormat="1" ht="12.75" hidden="1">
      <c r="B121" s="515">
        <f>IF(B21="","",B21)</f>
      </c>
      <c r="C121" s="515">
        <f aca="true" t="shared" si="1" ref="C121:M121">IF(C21="","",C21)</f>
      </c>
      <c r="D121" s="515">
        <f t="shared" si="1"/>
      </c>
      <c r="E121" s="515">
        <f t="shared" si="1"/>
      </c>
      <c r="F121" s="515">
        <f t="shared" si="1"/>
      </c>
      <c r="G121" s="515">
        <f t="shared" si="1"/>
      </c>
      <c r="H121" s="515">
        <f t="shared" si="1"/>
      </c>
      <c r="I121" s="515">
        <f t="shared" si="1"/>
      </c>
      <c r="J121" s="515">
        <f t="shared" si="1"/>
      </c>
      <c r="K121" s="515">
        <f t="shared" si="1"/>
      </c>
      <c r="L121" s="515">
        <f t="shared" si="1"/>
      </c>
      <c r="M121" s="515">
        <f t="shared" si="1"/>
      </c>
    </row>
    <row r="122" spans="2:13" s="136" customFormat="1" ht="12.75" hidden="1">
      <c r="B122" s="515">
        <f>IF(B28="","",B28)</f>
      </c>
      <c r="C122" s="515">
        <f aca="true" t="shared" si="2" ref="C122:M122">IF(C28="","",C28)</f>
      </c>
      <c r="D122" s="515">
        <f t="shared" si="2"/>
      </c>
      <c r="E122" s="515">
        <f t="shared" si="2"/>
      </c>
      <c r="F122" s="515">
        <f t="shared" si="2"/>
      </c>
      <c r="G122" s="515">
        <f t="shared" si="2"/>
      </c>
      <c r="H122" s="515">
        <f t="shared" si="2"/>
      </c>
      <c r="I122" s="515">
        <f t="shared" si="2"/>
      </c>
      <c r="J122" s="515">
        <f t="shared" si="2"/>
      </c>
      <c r="K122" s="515">
        <f t="shared" si="2"/>
      </c>
      <c r="L122" s="515">
        <f t="shared" si="2"/>
      </c>
      <c r="M122" s="515">
        <f t="shared" si="2"/>
      </c>
    </row>
    <row r="123" spans="2:13" s="136" customFormat="1" ht="12.75" hidden="1">
      <c r="B123" s="515">
        <f>IF(B35="","",B35)</f>
      </c>
      <c r="C123" s="515">
        <f aca="true" t="shared" si="3" ref="C123:M123">IF(C35="","",C35)</f>
      </c>
      <c r="D123" s="515">
        <f t="shared" si="3"/>
      </c>
      <c r="E123" s="515">
        <f t="shared" si="3"/>
      </c>
      <c r="F123" s="515">
        <f t="shared" si="3"/>
      </c>
      <c r="G123" s="515">
        <f t="shared" si="3"/>
      </c>
      <c r="H123" s="515">
        <f t="shared" si="3"/>
      </c>
      <c r="I123" s="515">
        <f t="shared" si="3"/>
      </c>
      <c r="J123" s="515">
        <f t="shared" si="3"/>
      </c>
      <c r="K123" s="515">
        <f t="shared" si="3"/>
      </c>
      <c r="L123" s="515">
        <f t="shared" si="3"/>
      </c>
      <c r="M123" s="515">
        <f t="shared" si="3"/>
      </c>
    </row>
    <row r="124" spans="2:13" s="136" customFormat="1" ht="12.75" hidden="1">
      <c r="B124" s="515">
        <f>IF(B42="","",B42)</f>
      </c>
      <c r="C124" s="515">
        <f aca="true" t="shared" si="4" ref="C124:M124">IF(C42="","",C42)</f>
      </c>
      <c r="D124" s="515">
        <f t="shared" si="4"/>
      </c>
      <c r="E124" s="515">
        <f t="shared" si="4"/>
      </c>
      <c r="F124" s="515">
        <f t="shared" si="4"/>
      </c>
      <c r="G124" s="515">
        <f t="shared" si="4"/>
      </c>
      <c r="H124" s="515">
        <f t="shared" si="4"/>
      </c>
      <c r="I124" s="515">
        <f t="shared" si="4"/>
      </c>
      <c r="J124" s="515">
        <f t="shared" si="4"/>
      </c>
      <c r="K124" s="515">
        <f t="shared" si="4"/>
      </c>
      <c r="L124" s="515">
        <f t="shared" si="4"/>
      </c>
      <c r="M124" s="515">
        <f t="shared" si="4"/>
      </c>
    </row>
    <row r="125" spans="2:13" s="136" customFormat="1" ht="12.75" hidden="1">
      <c r="B125" s="515">
        <f>IF(B49="","",B49)</f>
      </c>
      <c r="C125" s="515">
        <f aca="true" t="shared" si="5" ref="C125:M125">IF(C49="","",C49)</f>
      </c>
      <c r="D125" s="515">
        <f t="shared" si="5"/>
      </c>
      <c r="E125" s="515">
        <f t="shared" si="5"/>
      </c>
      <c r="F125" s="515">
        <f t="shared" si="5"/>
      </c>
      <c r="G125" s="515">
        <f t="shared" si="5"/>
      </c>
      <c r="H125" s="515">
        <f t="shared" si="5"/>
      </c>
      <c r="I125" s="515">
        <f t="shared" si="5"/>
      </c>
      <c r="J125" s="515">
        <f t="shared" si="5"/>
      </c>
      <c r="K125" s="515">
        <f t="shared" si="5"/>
      </c>
      <c r="L125" s="515">
        <f t="shared" si="5"/>
      </c>
      <c r="M125" s="515">
        <f t="shared" si="5"/>
      </c>
    </row>
    <row r="126" spans="2:13" s="136" customFormat="1" ht="12.75" hidden="1">
      <c r="B126" s="515">
        <f>IF(B56="","",B56)</f>
      </c>
      <c r="C126" s="515">
        <f aca="true" t="shared" si="6" ref="C126:M126">IF(C56="","",C56)</f>
      </c>
      <c r="D126" s="515">
        <f t="shared" si="6"/>
      </c>
      <c r="E126" s="515">
        <f t="shared" si="6"/>
      </c>
      <c r="F126" s="515">
        <f t="shared" si="6"/>
      </c>
      <c r="G126" s="515">
        <f t="shared" si="6"/>
      </c>
      <c r="H126" s="515">
        <f t="shared" si="6"/>
      </c>
      <c r="I126" s="515">
        <f t="shared" si="6"/>
      </c>
      <c r="J126" s="515">
        <f t="shared" si="6"/>
      </c>
      <c r="K126" s="515">
        <f t="shared" si="6"/>
      </c>
      <c r="L126" s="515">
        <f t="shared" si="6"/>
      </c>
      <c r="M126" s="515">
        <f t="shared" si="6"/>
      </c>
    </row>
    <row r="127" spans="2:13" s="136" customFormat="1" ht="12.75" hidden="1">
      <c r="B127" s="515">
        <f>IF(B63="","",B63)</f>
      </c>
      <c r="C127" s="515">
        <f aca="true" t="shared" si="7" ref="C127:M127">IF(C63="","",C63)</f>
      </c>
      <c r="D127" s="515">
        <f t="shared" si="7"/>
      </c>
      <c r="E127" s="515">
        <f t="shared" si="7"/>
      </c>
      <c r="F127" s="515">
        <f t="shared" si="7"/>
      </c>
      <c r="G127" s="515">
        <f t="shared" si="7"/>
      </c>
      <c r="H127" s="515">
        <f t="shared" si="7"/>
      </c>
      <c r="I127" s="515">
        <f t="shared" si="7"/>
      </c>
      <c r="J127" s="515">
        <f t="shared" si="7"/>
      </c>
      <c r="K127" s="515">
        <f t="shared" si="7"/>
      </c>
      <c r="L127" s="515">
        <f t="shared" si="7"/>
      </c>
      <c r="M127" s="515">
        <f t="shared" si="7"/>
      </c>
    </row>
    <row r="128" spans="2:13" s="136" customFormat="1" ht="12.75" hidden="1">
      <c r="B128" s="515">
        <f>IF(B70="","",B70)</f>
      </c>
      <c r="C128" s="515">
        <f aca="true" t="shared" si="8" ref="C128:M128">IF(C70="","",C70)</f>
      </c>
      <c r="D128" s="515">
        <f t="shared" si="8"/>
      </c>
      <c r="E128" s="515">
        <f t="shared" si="8"/>
      </c>
      <c r="F128" s="515">
        <f t="shared" si="8"/>
      </c>
      <c r="G128" s="515">
        <f t="shared" si="8"/>
      </c>
      <c r="H128" s="515">
        <f t="shared" si="8"/>
      </c>
      <c r="I128" s="515">
        <f t="shared" si="8"/>
      </c>
      <c r="J128" s="515">
        <f t="shared" si="8"/>
      </c>
      <c r="K128" s="515">
        <f t="shared" si="8"/>
      </c>
      <c r="L128" s="515">
        <f t="shared" si="8"/>
      </c>
      <c r="M128" s="515">
        <f t="shared" si="8"/>
      </c>
    </row>
    <row r="129" spans="2:13" s="136" customFormat="1" ht="12.75" hidden="1">
      <c r="B129" s="515">
        <f>IF(B77="","",B77)</f>
      </c>
      <c r="C129" s="515">
        <f aca="true" t="shared" si="9" ref="C129:M129">IF(C77="","",C77)</f>
      </c>
      <c r="D129" s="515">
        <f t="shared" si="9"/>
      </c>
      <c r="E129" s="515">
        <f t="shared" si="9"/>
      </c>
      <c r="F129" s="515">
        <f t="shared" si="9"/>
      </c>
      <c r="G129" s="515">
        <f t="shared" si="9"/>
      </c>
      <c r="H129" s="515">
        <f t="shared" si="9"/>
      </c>
      <c r="I129" s="515">
        <f t="shared" si="9"/>
      </c>
      <c r="J129" s="515">
        <f t="shared" si="9"/>
      </c>
      <c r="K129" s="515">
        <f t="shared" si="9"/>
      </c>
      <c r="L129" s="515">
        <f t="shared" si="9"/>
      </c>
      <c r="M129" s="515">
        <f t="shared" si="9"/>
      </c>
    </row>
    <row r="130" spans="2:13" s="136" customFormat="1" ht="12.75" hidden="1">
      <c r="B130" s="515">
        <f>IF(B84="","",B84)</f>
      </c>
      <c r="C130" s="515">
        <f aca="true" t="shared" si="10" ref="C130:M130">IF(C84="","",C84)</f>
      </c>
      <c r="D130" s="515">
        <f t="shared" si="10"/>
      </c>
      <c r="E130" s="515">
        <f t="shared" si="10"/>
      </c>
      <c r="F130" s="515">
        <f t="shared" si="10"/>
      </c>
      <c r="G130" s="515">
        <f t="shared" si="10"/>
      </c>
      <c r="H130" s="515">
        <f t="shared" si="10"/>
      </c>
      <c r="I130" s="515">
        <f t="shared" si="10"/>
      </c>
      <c r="J130" s="515">
        <f t="shared" si="10"/>
      </c>
      <c r="K130" s="515">
        <f t="shared" si="10"/>
      </c>
      <c r="L130" s="515">
        <f t="shared" si="10"/>
      </c>
      <c r="M130" s="515">
        <f t="shared" si="10"/>
      </c>
    </row>
    <row r="131" spans="2:13" s="136" customFormat="1" ht="12.75" hidden="1">
      <c r="B131" s="515">
        <f>IF(B91="","",B91)</f>
      </c>
      <c r="C131" s="515">
        <f aca="true" t="shared" si="11" ref="C131:M131">IF(C91="","",C91)</f>
      </c>
      <c r="D131" s="515">
        <f t="shared" si="11"/>
      </c>
      <c r="E131" s="515">
        <f t="shared" si="11"/>
      </c>
      <c r="F131" s="515">
        <f t="shared" si="11"/>
      </c>
      <c r="G131" s="515">
        <f t="shared" si="11"/>
      </c>
      <c r="H131" s="515">
        <f t="shared" si="11"/>
      </c>
      <c r="I131" s="515">
        <f t="shared" si="11"/>
      </c>
      <c r="J131" s="515">
        <f t="shared" si="11"/>
      </c>
      <c r="K131" s="515">
        <f t="shared" si="11"/>
      </c>
      <c r="L131" s="515">
        <f t="shared" si="11"/>
      </c>
      <c r="M131" s="515">
        <f t="shared" si="11"/>
      </c>
    </row>
  </sheetData>
  <sheetProtection sheet="1" objects="1" scenarios="1" selectLockedCells="1"/>
  <mergeCells count="22">
    <mergeCell ref="B1:M1"/>
    <mergeCell ref="B2:M2"/>
    <mergeCell ref="B3:M3"/>
    <mergeCell ref="B5:M5"/>
    <mergeCell ref="B4:M4"/>
    <mergeCell ref="A50:A55"/>
    <mergeCell ref="A8:A13"/>
    <mergeCell ref="A15:A20"/>
    <mergeCell ref="A22:A27"/>
    <mergeCell ref="A29:A34"/>
    <mergeCell ref="A36:A41"/>
    <mergeCell ref="A43:A48"/>
    <mergeCell ref="A57:A62"/>
    <mergeCell ref="A64:A69"/>
    <mergeCell ref="A99:M99"/>
    <mergeCell ref="A85:A90"/>
    <mergeCell ref="A78:A83"/>
    <mergeCell ref="A71:A76"/>
    <mergeCell ref="B92:M92"/>
    <mergeCell ref="B93:M93"/>
    <mergeCell ref="B94:M94"/>
    <mergeCell ref="B95:M95"/>
  </mergeCells>
  <conditionalFormatting sqref="B47:M47 B54:M54 B40:M40 B12:M12 B19:M19 B82:M82 B26:M26 B33:M33 B61:M61 B68:M68 B75:M75 B89:M89">
    <cfRule type="expression" priority="1" dxfId="0" stopIfTrue="1">
      <formula>B11&lt;&gt;"против"</formula>
    </cfRule>
  </conditionalFormatting>
  <conditionalFormatting sqref="B10:M10 B17:M17 B80:M80 B24:M24 B31:M31 B38:M38 B45:M45 B52:M52 B59:M59 B66:M66 B73:M73 B87:M87">
    <cfRule type="expression" priority="2" dxfId="0" stopIfTrue="1">
      <formula>B11&lt;&gt;"против"</formula>
    </cfRule>
  </conditionalFormatting>
  <conditionalFormatting sqref="B9:M9 B16:M16 B79:M79 B23:M23 B30:M30 B37:M37 B44:M44 B51:M51 B58:M58 B65:M65 B72:M72 B86:M86">
    <cfRule type="expression" priority="3" dxfId="0" stopIfTrue="1">
      <formula>B11&lt;&gt;"против"</formula>
    </cfRule>
  </conditionalFormatting>
  <conditionalFormatting sqref="B13:M13 B20:M20 B83:M83 B27:M27 B34:M34 B41:M41 B48:M48 B55:M55 B62:M62 B69:M69 B76:M76 B90:M90">
    <cfRule type="expression" priority="4" dxfId="0" stopIfTrue="1">
      <formula>B11&lt;&gt;"против"</formula>
    </cfRule>
  </conditionalFormatting>
  <conditionalFormatting sqref="B53:M53 B46:M46 B39:M39 B32:M32 B25:M25 B81:M81 B18:M18 B74:M74 B67:M67 B11:M11 B60:M60 B88:M88">
    <cfRule type="cellIs" priority="5" dxfId="0" operator="notEqual" stopIfTrue="1">
      <formula>"против"</formula>
    </cfRule>
  </conditionalFormatting>
  <printOptions horizontalCentered="1"/>
  <pageMargins left="0.15" right="0.14" top="0.14" bottom="0.13" header="0.14" footer="0.21"/>
  <pageSetup fitToHeight="1" fitToWidth="1" horizontalDpi="600" verticalDpi="600" orientation="portrait" paperSize="9" scale="8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Юрий</cp:lastModifiedBy>
  <cp:lastPrinted>2012-03-04T15:21:33Z</cp:lastPrinted>
  <dcterms:created xsi:type="dcterms:W3CDTF">2005-09-24T10:13:39Z</dcterms:created>
  <dcterms:modified xsi:type="dcterms:W3CDTF">2012-03-04T15:23:50Z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